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" yWindow="210" windowWidth="10500" windowHeight="11340" activeTab="0"/>
  </bookViews>
  <sheets>
    <sheet name="p115 15-16 IS Book" sheetId="1" r:id="rId1"/>
  </sheets>
  <definedNames>
    <definedName name="_xlnm.Print_Area" localSheetId="0">'p115 15-16 IS Book'!$A$1:$I$246</definedName>
    <definedName name="_xlnm.Print_Titles" localSheetId="0">'p115 15-16 IS Book'!$4:$5</definedName>
  </definedNames>
  <calcPr fullCalcOnLoad="1"/>
</workbook>
</file>

<file path=xl/sharedStrings.xml><?xml version="1.0" encoding="utf-8"?>
<sst xmlns="http://schemas.openxmlformats.org/spreadsheetml/2006/main" count="205" uniqueCount="130">
  <si>
    <t>Master of Engineering</t>
  </si>
  <si>
    <t>Master of Science</t>
  </si>
  <si>
    <t>Doctor of Philosophy</t>
  </si>
  <si>
    <t>Master of Architecture</t>
  </si>
  <si>
    <t>Master of City Planning</t>
  </si>
  <si>
    <t>Master of Interior Design</t>
  </si>
  <si>
    <t>Master of Landscape Architecture</t>
  </si>
  <si>
    <t>Master of Arts</t>
  </si>
  <si>
    <t>Master of Public Administration</t>
  </si>
  <si>
    <t>Master of Business Administration</t>
  </si>
  <si>
    <t>Master of Education</t>
  </si>
  <si>
    <t>Master of Environment</t>
  </si>
  <si>
    <t>Master of Public Health</t>
  </si>
  <si>
    <t>Master of Music</t>
  </si>
  <si>
    <t>Master of Nursing</t>
  </si>
  <si>
    <t>Master of Social Work</t>
  </si>
  <si>
    <t>Maîtrise en Éducation</t>
  </si>
  <si>
    <t>Female</t>
  </si>
  <si>
    <t>Male</t>
  </si>
  <si>
    <t>#</t>
  </si>
  <si>
    <t>%</t>
  </si>
  <si>
    <t>Total</t>
  </si>
  <si>
    <t xml:space="preserve">        Agribusiness and Agricultural Economics</t>
  </si>
  <si>
    <t xml:space="preserve">        Animal Science</t>
  </si>
  <si>
    <t xml:space="preserve">        Biosystems Engineering</t>
  </si>
  <si>
    <t xml:space="preserve">        Food Science</t>
  </si>
  <si>
    <t xml:space="preserve">        Plant Science</t>
  </si>
  <si>
    <t xml:space="preserve">        Soil Science</t>
  </si>
  <si>
    <t xml:space="preserve">        Anthropology</t>
  </si>
  <si>
    <t xml:space="preserve">        Economics</t>
  </si>
  <si>
    <t xml:space="preserve">        English</t>
  </si>
  <si>
    <t xml:space="preserve">        History</t>
  </si>
  <si>
    <t xml:space="preserve">        Philosophy</t>
  </si>
  <si>
    <t xml:space="preserve">        Political Studies</t>
  </si>
  <si>
    <t xml:space="preserve">        Psychology</t>
  </si>
  <si>
    <t xml:space="preserve">        Religion</t>
  </si>
  <si>
    <t xml:space="preserve">        Sociology</t>
  </si>
  <si>
    <t xml:space="preserve">        Civil Engineering</t>
  </si>
  <si>
    <t xml:space="preserve">        Environment and Geography</t>
  </si>
  <si>
    <t xml:space="preserve">        Geological Sciences</t>
  </si>
  <si>
    <t xml:space="preserve">        Geography</t>
  </si>
  <si>
    <t xml:space="preserve">        Family Social Sciences</t>
  </si>
  <si>
    <t xml:space="preserve">        Biochemistry and Medical Genetics</t>
  </si>
  <si>
    <t xml:space="preserve">        Community Health Sciences</t>
  </si>
  <si>
    <t xml:space="preserve">        Immunology</t>
  </si>
  <si>
    <t xml:space="preserve">        Medical Microbiology</t>
  </si>
  <si>
    <t xml:space="preserve">        Pharmacology &amp; Therapeutics</t>
  </si>
  <si>
    <t xml:space="preserve">        Botany</t>
  </si>
  <si>
    <t xml:space="preserve">        Chemistry</t>
  </si>
  <si>
    <t xml:space="preserve">        Computer Science</t>
  </si>
  <si>
    <t xml:space="preserve">        Mathematics</t>
  </si>
  <si>
    <t xml:space="preserve">        Statistics</t>
  </si>
  <si>
    <t xml:space="preserve">        Microbiology</t>
  </si>
  <si>
    <t xml:space="preserve">        Physics and Astronomy</t>
  </si>
  <si>
    <t>ARCHITECTURE</t>
  </si>
  <si>
    <t>ARTS</t>
  </si>
  <si>
    <t>BUSINESS, ASPER SCHOOL OF</t>
  </si>
  <si>
    <t>EDUCATION</t>
  </si>
  <si>
    <t>ENGINEERING</t>
  </si>
  <si>
    <t>CLAYTON H. RIDDELL FACULTY OF</t>
  </si>
  <si>
    <t>GRADUATE STUDIES</t>
  </si>
  <si>
    <t>KINESIOLOGY AND RECREATION MANAGEMENT</t>
  </si>
  <si>
    <t>SCIENCE</t>
  </si>
  <si>
    <t>SOCIAL WORK</t>
  </si>
  <si>
    <t>GRADUATE TOTAL</t>
  </si>
  <si>
    <t>1.  The reporting of degrees is based on a calendar year (February, May, and October graduands).</t>
  </si>
  <si>
    <t xml:space="preserve">        Curriculum, Teaching &amp; Learning</t>
  </si>
  <si>
    <t>MUSIC, MARCEL A. DESAUTELS FACULTY OF</t>
  </si>
  <si>
    <t>Master of Science in Kinesiology</t>
  </si>
  <si>
    <t>LAW</t>
  </si>
  <si>
    <t>Master of Law</t>
  </si>
  <si>
    <t>Master of Physician Assistant Education</t>
  </si>
  <si>
    <t xml:space="preserve">        Entomology</t>
  </si>
  <si>
    <t xml:space="preserve">        Electrical &amp; Computer Engineering</t>
  </si>
  <si>
    <t>Master of Fine Arts</t>
  </si>
  <si>
    <t>ART</t>
  </si>
  <si>
    <t>Master of Dentistry</t>
  </si>
  <si>
    <t xml:space="preserve">        Textile Sciences</t>
  </si>
  <si>
    <t xml:space="preserve">        Biological Sciences</t>
  </si>
  <si>
    <t xml:space="preserve">ENVIRONMENT, EARTH, AND RESOURCES, </t>
  </si>
  <si>
    <t xml:space="preserve">        Linguistics</t>
  </si>
  <si>
    <t xml:space="preserve">        Native Studies</t>
  </si>
  <si>
    <t xml:space="preserve">        Disability Studies</t>
  </si>
  <si>
    <t>Master of Arts in Kinesiology and Recreation</t>
  </si>
  <si>
    <t xml:space="preserve">        Surgery</t>
  </si>
  <si>
    <t xml:space="preserve">        Peace &amp; Conflict Studies</t>
  </si>
  <si>
    <t>2.  Includes degrees and certificates conferred at Université de Saint-Boniface.</t>
  </si>
  <si>
    <r>
      <t>GRADUATE DEGREES, DIPLOMAS, CERTIFICATES CONFERRED</t>
    </r>
    <r>
      <rPr>
        <b/>
        <vertAlign val="superscript"/>
        <sz val="11"/>
        <rFont val="Arial"/>
        <family val="2"/>
      </rPr>
      <t>1,2</t>
    </r>
  </si>
  <si>
    <t>Master of Physical Therapy</t>
  </si>
  <si>
    <t xml:space="preserve">        Zoology</t>
  </si>
  <si>
    <t xml:space="preserve">        Individual Interdisciplinary Program</t>
  </si>
  <si>
    <t xml:space="preserve">        Biomedical Engineering</t>
  </si>
  <si>
    <t xml:space="preserve">        Applied Health Sciences</t>
  </si>
  <si>
    <t xml:space="preserve">        Pathology</t>
  </si>
  <si>
    <t>BY FACULTY/COLLEGE/SCHOOL, DEGREE, PROGRAM/MAJOR, AND GENDER</t>
  </si>
  <si>
    <t>Faculty/College/School/Degree/Program/Major</t>
  </si>
  <si>
    <t>TOTAL FACULTY/COLLEGE/SCHOOL</t>
  </si>
  <si>
    <t xml:space="preserve">        French</t>
  </si>
  <si>
    <t xml:space="preserve">3.  Effective Fall Term 2014, the Department of Human Nutritional Sciences moved from the Faculty of Human Ecology </t>
  </si>
  <si>
    <t xml:space="preserve">     to the Faculty of Agricultural and Food Sciences, where they are reported for 2015.</t>
  </si>
  <si>
    <t xml:space="preserve">     and the School of Dental Hygiene also became part of the new faculty.  </t>
  </si>
  <si>
    <t xml:space="preserve">     academic units within the university.  For 2015, students who graduated from these programs and departments </t>
  </si>
  <si>
    <t xml:space="preserve">     are reported under the Faculty of Human Ecology.  </t>
  </si>
  <si>
    <t xml:space="preserve">     Faculty of Health Sciences. The College of Rehabilitation Sciences (formerly, the School of Medical Rehabilitation) </t>
  </si>
  <si>
    <r>
      <t xml:space="preserve">        Human Nutritional Sciences</t>
    </r>
    <r>
      <rPr>
        <vertAlign val="superscript"/>
        <sz val="8.5"/>
        <color indexed="8"/>
        <rFont val="Arial"/>
        <family val="2"/>
      </rPr>
      <t>3</t>
    </r>
  </si>
  <si>
    <t>Master of Arts - Geography</t>
  </si>
  <si>
    <t xml:space="preserve">        School Psychology </t>
  </si>
  <si>
    <t xml:space="preserve">        Anthropology </t>
  </si>
  <si>
    <t>Master of Occupational Therapy</t>
  </si>
  <si>
    <t xml:space="preserve">        Food &amp; Nutritional Sciences</t>
  </si>
  <si>
    <t xml:space="preserve">        Mechanical Engineering</t>
  </si>
  <si>
    <t>SUBTOTAL</t>
  </si>
  <si>
    <t xml:space="preserve">Doctor of Philosophy      </t>
  </si>
  <si>
    <t xml:space="preserve">        Educational Administration, Foundations and Psychology      </t>
  </si>
  <si>
    <t xml:space="preserve">Master of Natural Resources Management      </t>
  </si>
  <si>
    <t xml:space="preserve">        Natural Resources &amp; Environmental Management      </t>
  </si>
  <si>
    <t xml:space="preserve">Master of Science in Kinesiology and Recreation      </t>
  </si>
  <si>
    <r>
      <t>AGRICULTURAL &amp; FOOD SCIENCES</t>
    </r>
    <r>
      <rPr>
        <b/>
        <vertAlign val="superscript"/>
        <sz val="8.5"/>
        <rFont val="Arial"/>
        <family val="2"/>
      </rPr>
      <t>3</t>
    </r>
  </si>
  <si>
    <t>4.  Effective November 2014, the Faculties of Dentistry, Medicine, Nursing, and Pharmacy became colleges in the</t>
  </si>
  <si>
    <r>
      <t xml:space="preserve">        Physiology &amp; Pathophysiology</t>
    </r>
    <r>
      <rPr>
        <vertAlign val="superscript"/>
        <sz val="8.5"/>
        <color indexed="8"/>
        <rFont val="Arial"/>
        <family val="2"/>
      </rPr>
      <t>5</t>
    </r>
  </si>
  <si>
    <r>
      <t>HUMAN ECOLOGY</t>
    </r>
    <r>
      <rPr>
        <b/>
        <vertAlign val="superscript"/>
        <sz val="8.5"/>
        <rFont val="Arial"/>
        <family val="2"/>
      </rPr>
      <t>3,6</t>
    </r>
  </si>
  <si>
    <t xml:space="preserve">6.  Effective July 1, 2015, the Faculty of Human Ecology's remaining programs and departments joined other  </t>
  </si>
  <si>
    <r>
      <t>MEDICINE, COLLEGE OF</t>
    </r>
    <r>
      <rPr>
        <b/>
        <vertAlign val="superscript"/>
        <sz val="8.5"/>
        <rFont val="Arial"/>
        <family val="2"/>
      </rPr>
      <t>4</t>
    </r>
  </si>
  <si>
    <r>
      <t>NURSING, COLLEGE OF</t>
    </r>
    <r>
      <rPr>
        <b/>
        <vertAlign val="superscript"/>
        <sz val="8.5"/>
        <rFont val="Arial"/>
        <family val="2"/>
      </rPr>
      <t>4</t>
    </r>
  </si>
  <si>
    <r>
      <t>PHARMACY, COLLEGE OF</t>
    </r>
    <r>
      <rPr>
        <b/>
        <vertAlign val="superscript"/>
        <sz val="8.5"/>
        <color indexed="8"/>
        <rFont val="Arial"/>
        <family val="2"/>
      </rPr>
      <t>4</t>
    </r>
  </si>
  <si>
    <r>
      <t>REHABILITATION SCIENCES, COLLEGE OF</t>
    </r>
    <r>
      <rPr>
        <b/>
        <vertAlign val="superscript"/>
        <sz val="8.5"/>
        <rFont val="Arial"/>
        <family val="2"/>
      </rPr>
      <t>4</t>
    </r>
  </si>
  <si>
    <r>
      <t>HEALTH SCIENCES</t>
    </r>
    <r>
      <rPr>
        <b/>
        <vertAlign val="superscript"/>
        <sz val="8.5"/>
        <color indexed="8"/>
        <rFont val="Arial"/>
        <family val="2"/>
      </rPr>
      <t>4</t>
    </r>
  </si>
  <si>
    <r>
      <t>HEALTH SCIENCES</t>
    </r>
    <r>
      <rPr>
        <b/>
        <vertAlign val="superscript"/>
        <sz val="8.5"/>
        <rFont val="Arial"/>
        <family val="2"/>
      </rPr>
      <t>4</t>
    </r>
  </si>
  <si>
    <r>
      <t>DENTISTRY, COLLEGE OF</t>
    </r>
    <r>
      <rPr>
        <b/>
        <vertAlign val="superscript"/>
        <sz val="8.5"/>
        <rFont val="Arial"/>
        <family val="2"/>
      </rPr>
      <t>4</t>
    </r>
  </si>
  <si>
    <t xml:space="preserve">5.  Physiology and Pathophysiology was previously reported as Physiology.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</si>
</sst>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%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</font>
    <font>
      <sz val="8"/>
      <name val="Arial"/>
      <family val="2"/>
    </font>
    <font>
      <vertAlign val="superscript"/>
      <sz val="8.5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1"/>
      <name val="Arial"/>
      <family val="2"/>
    </font>
    <font>
      <sz val="10"/>
      <name val="MS Sans Serif"/>
      <family val="2"/>
    </font>
    <font>
      <b/>
      <vertAlign val="superscript"/>
      <sz val="8.5"/>
      <name val="Arial"/>
      <family val="2"/>
    </font>
    <font>
      <b/>
      <vertAlign val="superscript"/>
      <sz val="8.5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11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4" fillId="0" borderId="0" xfId="0" applyFont="1" applyAlignment="1">
      <alignment/>
    </xf>
    <xf numFmtId="9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8" fillId="0" borderId="0" xfId="55" applyFont="1" applyFill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9" fontId="3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Fill="1" applyAlignment="1">
      <alignment horizontal="left" indent="1"/>
    </xf>
    <xf numFmtId="0" fontId="48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49" fillId="0" borderId="0" xfId="0" applyFont="1" applyFill="1" applyAlignment="1">
      <alignment horizontal="left" indent="1"/>
    </xf>
    <xf numFmtId="0" fontId="49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0"/>
  <sheetViews>
    <sheetView tabSelected="1" view="pageBreakPreview" zoomScale="125" zoomScaleSheetLayoutView="125" workbookViewId="0" topLeftCell="A223">
      <selection activeCell="A244" sqref="A244"/>
    </sheetView>
  </sheetViews>
  <sheetFormatPr defaultColWidth="9.140625" defaultRowHeight="12.75"/>
  <cols>
    <col min="1" max="1" width="2.28125" style="16" customWidth="1"/>
    <col min="2" max="2" width="50.421875" style="0" customWidth="1"/>
    <col min="3" max="3" width="4.7109375" style="0" customWidth="1"/>
    <col min="4" max="4" width="5.8515625" style="0" customWidth="1"/>
    <col min="5" max="5" width="1.7109375" style="0" customWidth="1"/>
    <col min="6" max="6" width="4.7109375" style="0" customWidth="1"/>
    <col min="7" max="7" width="5.8515625" style="0" customWidth="1"/>
    <col min="8" max="8" width="1.7109375" style="0" customWidth="1"/>
    <col min="9" max="9" width="6.00390625" style="0" customWidth="1"/>
  </cols>
  <sheetData>
    <row r="1" spans="1:9" ht="15.75">
      <c r="A1" s="33" t="s">
        <v>87</v>
      </c>
      <c r="B1" s="33"/>
      <c r="C1" s="33"/>
      <c r="D1" s="33"/>
      <c r="E1" s="33"/>
      <c r="F1" s="33"/>
      <c r="G1" s="33"/>
      <c r="H1" s="33"/>
      <c r="I1" s="33"/>
    </row>
    <row r="2" spans="1:9" ht="13.5">
      <c r="A2" s="33" t="s">
        <v>94</v>
      </c>
      <c r="B2" s="33"/>
      <c r="C2" s="33"/>
      <c r="D2" s="33"/>
      <c r="E2" s="33"/>
      <c r="F2" s="33"/>
      <c r="G2" s="33"/>
      <c r="H2" s="33"/>
      <c r="I2" s="33"/>
    </row>
    <row r="3" spans="1:9" ht="12.75">
      <c r="A3" s="34">
        <v>2015</v>
      </c>
      <c r="B3" s="34"/>
      <c r="C3" s="34"/>
      <c r="D3" s="34"/>
      <c r="E3" s="34"/>
      <c r="F3" s="34"/>
      <c r="G3" s="34"/>
      <c r="H3" s="34"/>
      <c r="I3" s="34"/>
    </row>
    <row r="4" spans="1:9" ht="11.25" customHeight="1">
      <c r="A4" s="30"/>
      <c r="B4" s="18"/>
      <c r="C4" s="35" t="s">
        <v>17</v>
      </c>
      <c r="D4" s="35"/>
      <c r="E4" s="18"/>
      <c r="F4" s="36" t="s">
        <v>18</v>
      </c>
      <c r="G4" s="36"/>
      <c r="H4" s="18"/>
      <c r="I4" s="18"/>
    </row>
    <row r="5" spans="1:9" ht="11.25" customHeight="1">
      <c r="A5" s="37" t="s">
        <v>95</v>
      </c>
      <c r="B5" s="37"/>
      <c r="C5" s="2" t="s">
        <v>19</v>
      </c>
      <c r="D5" s="2" t="s">
        <v>20</v>
      </c>
      <c r="E5" s="19"/>
      <c r="F5" s="2" t="s">
        <v>19</v>
      </c>
      <c r="G5" s="2" t="s">
        <v>20</v>
      </c>
      <c r="H5" s="19"/>
      <c r="I5" s="3" t="s">
        <v>21</v>
      </c>
    </row>
    <row r="6" spans="1:9" ht="9" customHeight="1">
      <c r="A6" s="24"/>
      <c r="B6" s="4"/>
      <c r="C6" s="1"/>
      <c r="D6" s="1"/>
      <c r="E6" s="20"/>
      <c r="F6" s="1"/>
      <c r="G6" s="1"/>
      <c r="H6" s="20"/>
      <c r="I6" s="5"/>
    </row>
    <row r="7" spans="1:9" ht="12" customHeight="1">
      <c r="A7" s="25" t="s">
        <v>117</v>
      </c>
      <c r="B7" s="18"/>
      <c r="C7" s="18"/>
      <c r="D7" s="18"/>
      <c r="E7" s="18"/>
      <c r="F7" s="18"/>
      <c r="G7" s="18"/>
      <c r="H7" s="18"/>
      <c r="I7" s="5"/>
    </row>
    <row r="8" spans="1:9" ht="10.5" customHeight="1">
      <c r="A8" s="30"/>
      <c r="B8" s="6" t="s">
        <v>1</v>
      </c>
      <c r="C8" s="6"/>
      <c r="D8" s="6"/>
      <c r="E8" s="6"/>
      <c r="F8" s="6"/>
      <c r="G8" s="6"/>
      <c r="H8" s="6"/>
      <c r="I8" s="10"/>
    </row>
    <row r="9" spans="1:9" ht="10.5" customHeight="1">
      <c r="A9" s="30"/>
      <c r="B9" s="7" t="s">
        <v>22</v>
      </c>
      <c r="C9" s="13">
        <v>5</v>
      </c>
      <c r="D9" s="9">
        <f aca="true" t="shared" si="0" ref="D9:D15">C9/I9</f>
        <v>0.8333333333333334</v>
      </c>
      <c r="E9" s="6"/>
      <c r="F9" s="6">
        <v>1</v>
      </c>
      <c r="G9" s="9">
        <f aca="true" t="shared" si="1" ref="G9:G15">F9/I9</f>
        <v>0.16666666666666666</v>
      </c>
      <c r="H9" s="6"/>
      <c r="I9" s="10">
        <f aca="true" t="shared" si="2" ref="I9:I77">C9+F9</f>
        <v>6</v>
      </c>
    </row>
    <row r="10" spans="1:9" ht="10.5" customHeight="1">
      <c r="A10" s="30"/>
      <c r="B10" s="7" t="s">
        <v>23</v>
      </c>
      <c r="C10" s="13">
        <v>2</v>
      </c>
      <c r="D10" s="9">
        <f t="shared" si="0"/>
        <v>0.4</v>
      </c>
      <c r="E10" s="6"/>
      <c r="F10" s="6">
        <v>3</v>
      </c>
      <c r="G10" s="9">
        <f t="shared" si="1"/>
        <v>0.6</v>
      </c>
      <c r="H10" s="6"/>
      <c r="I10" s="10">
        <f t="shared" si="2"/>
        <v>5</v>
      </c>
    </row>
    <row r="11" spans="1:9" ht="10.5" customHeight="1">
      <c r="A11" s="30"/>
      <c r="B11" s="7" t="s">
        <v>24</v>
      </c>
      <c r="C11" s="13">
        <v>5</v>
      </c>
      <c r="D11" s="9">
        <f>C11/I11</f>
        <v>0.3125</v>
      </c>
      <c r="E11" s="6"/>
      <c r="F11" s="6">
        <v>11</v>
      </c>
      <c r="G11" s="9">
        <f t="shared" si="1"/>
        <v>0.6875</v>
      </c>
      <c r="H11" s="6"/>
      <c r="I11" s="10">
        <f>C11+F11</f>
        <v>16</v>
      </c>
    </row>
    <row r="12" spans="1:9" ht="10.5" customHeight="1">
      <c r="A12" s="30"/>
      <c r="B12" s="7" t="s">
        <v>25</v>
      </c>
      <c r="C12" s="13">
        <v>4</v>
      </c>
      <c r="D12" s="9">
        <f t="shared" si="0"/>
        <v>0.8</v>
      </c>
      <c r="E12" s="6"/>
      <c r="F12" s="6">
        <v>1</v>
      </c>
      <c r="G12" s="9">
        <f t="shared" si="1"/>
        <v>0.2</v>
      </c>
      <c r="H12" s="6"/>
      <c r="I12" s="10">
        <f t="shared" si="2"/>
        <v>5</v>
      </c>
    </row>
    <row r="13" spans="1:9" ht="12" customHeight="1">
      <c r="A13" s="30"/>
      <c r="B13" s="7" t="s">
        <v>104</v>
      </c>
      <c r="C13" s="6">
        <v>9</v>
      </c>
      <c r="D13" s="9">
        <f>C13/I13</f>
        <v>0.8181818181818182</v>
      </c>
      <c r="E13" s="6"/>
      <c r="F13" s="6">
        <v>2</v>
      </c>
      <c r="G13" s="9">
        <f>F13/I13</f>
        <v>0.18181818181818182</v>
      </c>
      <c r="H13" s="6"/>
      <c r="I13" s="10">
        <f>C13+F13</f>
        <v>11</v>
      </c>
    </row>
    <row r="14" spans="1:9" ht="10.5" customHeight="1">
      <c r="A14" s="30"/>
      <c r="B14" s="7" t="s">
        <v>26</v>
      </c>
      <c r="C14" s="13">
        <v>3</v>
      </c>
      <c r="D14" s="9">
        <f t="shared" si="0"/>
        <v>0.42857142857142855</v>
      </c>
      <c r="E14" s="6"/>
      <c r="F14" s="6">
        <v>4</v>
      </c>
      <c r="G14" s="9">
        <f t="shared" si="1"/>
        <v>0.5714285714285714</v>
      </c>
      <c r="H14" s="6"/>
      <c r="I14" s="10">
        <f t="shared" si="2"/>
        <v>7</v>
      </c>
    </row>
    <row r="15" spans="1:9" ht="10.5" customHeight="1">
      <c r="A15" s="30"/>
      <c r="B15" s="7" t="s">
        <v>27</v>
      </c>
      <c r="C15" s="13">
        <v>3</v>
      </c>
      <c r="D15" s="9">
        <f t="shared" si="0"/>
        <v>0.42857142857142855</v>
      </c>
      <c r="E15" s="6"/>
      <c r="F15" s="6">
        <v>4</v>
      </c>
      <c r="G15" s="9">
        <f t="shared" si="1"/>
        <v>0.5714285714285714</v>
      </c>
      <c r="H15" s="6"/>
      <c r="I15" s="10">
        <f t="shared" si="2"/>
        <v>7</v>
      </c>
    </row>
    <row r="16" spans="1:9" ht="10.5" customHeight="1">
      <c r="A16" s="30"/>
      <c r="B16" s="6" t="s">
        <v>112</v>
      </c>
      <c r="C16" s="6"/>
      <c r="D16" s="6"/>
      <c r="E16" s="6"/>
      <c r="F16" s="6"/>
      <c r="G16" s="6"/>
      <c r="H16" s="6"/>
      <c r="I16" s="10"/>
    </row>
    <row r="17" spans="1:9" ht="10.5" customHeight="1">
      <c r="A17" s="30"/>
      <c r="B17" s="7" t="s">
        <v>23</v>
      </c>
      <c r="C17" s="6">
        <v>2</v>
      </c>
      <c r="D17" s="9">
        <f aca="true" t="shared" si="3" ref="D17:D23">C17/I17</f>
        <v>0.6666666666666666</v>
      </c>
      <c r="E17" s="6"/>
      <c r="F17" s="6">
        <v>1</v>
      </c>
      <c r="G17" s="9">
        <f aca="true" t="shared" si="4" ref="G17:G23">F17/I17</f>
        <v>0.3333333333333333</v>
      </c>
      <c r="H17" s="6"/>
      <c r="I17" s="10">
        <f t="shared" si="2"/>
        <v>3</v>
      </c>
    </row>
    <row r="18" spans="1:9" ht="10.5" customHeight="1">
      <c r="A18" s="30"/>
      <c r="B18" s="7" t="s">
        <v>24</v>
      </c>
      <c r="C18" s="6">
        <v>0</v>
      </c>
      <c r="D18" s="9">
        <f t="shared" si="3"/>
        <v>0</v>
      </c>
      <c r="E18" s="6"/>
      <c r="F18" s="6">
        <v>3</v>
      </c>
      <c r="G18" s="9">
        <f t="shared" si="4"/>
        <v>1</v>
      </c>
      <c r="H18" s="6"/>
      <c r="I18" s="10">
        <f t="shared" si="2"/>
        <v>3</v>
      </c>
    </row>
    <row r="19" spans="1:9" ht="10.5" customHeight="1">
      <c r="A19" s="30"/>
      <c r="B19" s="7" t="s">
        <v>72</v>
      </c>
      <c r="C19" s="6">
        <v>0</v>
      </c>
      <c r="D19" s="9">
        <f t="shared" si="3"/>
        <v>0</v>
      </c>
      <c r="E19" s="6"/>
      <c r="F19" s="6">
        <v>1</v>
      </c>
      <c r="G19" s="9">
        <f t="shared" si="4"/>
        <v>1</v>
      </c>
      <c r="H19" s="6"/>
      <c r="I19" s="10">
        <f t="shared" si="2"/>
        <v>1</v>
      </c>
    </row>
    <row r="20" spans="1:9" ht="10.5" customHeight="1">
      <c r="A20" s="30"/>
      <c r="B20" s="7" t="s">
        <v>25</v>
      </c>
      <c r="C20" s="13">
        <v>3</v>
      </c>
      <c r="D20" s="9">
        <f t="shared" si="3"/>
        <v>0.75</v>
      </c>
      <c r="E20" s="6"/>
      <c r="F20" s="6">
        <v>1</v>
      </c>
      <c r="G20" s="9">
        <f t="shared" si="4"/>
        <v>0.25</v>
      </c>
      <c r="H20" s="6"/>
      <c r="I20" s="10">
        <f>C20+F20</f>
        <v>4</v>
      </c>
    </row>
    <row r="21" spans="1:9" ht="12" customHeight="1">
      <c r="A21" s="30"/>
      <c r="B21" s="7" t="s">
        <v>104</v>
      </c>
      <c r="C21" s="6">
        <v>3</v>
      </c>
      <c r="D21" s="9">
        <f t="shared" si="3"/>
        <v>0.5</v>
      </c>
      <c r="E21" s="6"/>
      <c r="F21" s="6">
        <v>3</v>
      </c>
      <c r="G21" s="9">
        <f t="shared" si="4"/>
        <v>0.5</v>
      </c>
      <c r="H21" s="6"/>
      <c r="I21" s="10">
        <f>C21+F21</f>
        <v>6</v>
      </c>
    </row>
    <row r="22" spans="1:9" ht="10.5" customHeight="1">
      <c r="A22" s="30"/>
      <c r="B22" s="7" t="s">
        <v>26</v>
      </c>
      <c r="C22" s="6">
        <v>1</v>
      </c>
      <c r="D22" s="9">
        <f t="shared" si="3"/>
        <v>0.25</v>
      </c>
      <c r="E22" s="6"/>
      <c r="F22" s="6">
        <v>3</v>
      </c>
      <c r="G22" s="9">
        <f t="shared" si="4"/>
        <v>0.75</v>
      </c>
      <c r="H22" s="6"/>
      <c r="I22" s="10">
        <f t="shared" si="2"/>
        <v>4</v>
      </c>
    </row>
    <row r="23" spans="1:9" ht="10.5" customHeight="1">
      <c r="A23" s="30"/>
      <c r="B23" s="7" t="s">
        <v>27</v>
      </c>
      <c r="C23" s="13">
        <v>2</v>
      </c>
      <c r="D23" s="9">
        <f t="shared" si="3"/>
        <v>0.6666666666666666</v>
      </c>
      <c r="E23" s="6"/>
      <c r="F23" s="6">
        <v>1</v>
      </c>
      <c r="G23" s="9">
        <f t="shared" si="4"/>
        <v>0.3333333333333333</v>
      </c>
      <c r="H23" s="6"/>
      <c r="I23" s="10">
        <f>C23+F23</f>
        <v>3</v>
      </c>
    </row>
    <row r="24" spans="1:9" ht="9" customHeight="1">
      <c r="A24" s="30"/>
      <c r="B24" s="7"/>
      <c r="C24" s="6"/>
      <c r="D24" s="6"/>
      <c r="E24" s="6"/>
      <c r="F24" s="6"/>
      <c r="G24" s="6"/>
      <c r="H24" s="6"/>
      <c r="I24" s="10"/>
    </row>
    <row r="25" spans="1:9" ht="10.5" customHeight="1">
      <c r="A25" s="30"/>
      <c r="B25" s="8" t="s">
        <v>96</v>
      </c>
      <c r="C25" s="8">
        <f>SUM(C8:C23)</f>
        <v>42</v>
      </c>
      <c r="D25" s="9">
        <f>C25/I25</f>
        <v>0.5185185185185185</v>
      </c>
      <c r="E25" s="6"/>
      <c r="F25" s="8">
        <f>SUM(F8:F23)</f>
        <v>39</v>
      </c>
      <c r="G25" s="9">
        <f>F25/I25</f>
        <v>0.48148148148148145</v>
      </c>
      <c r="H25" s="6"/>
      <c r="I25" s="11">
        <f t="shared" si="2"/>
        <v>81</v>
      </c>
    </row>
    <row r="26" spans="1:9" ht="9" customHeight="1">
      <c r="A26" s="30"/>
      <c r="B26" s="8"/>
      <c r="C26" s="8"/>
      <c r="D26" s="9"/>
      <c r="E26" s="6"/>
      <c r="F26" s="8"/>
      <c r="G26" s="9"/>
      <c r="H26" s="6"/>
      <c r="I26" s="11"/>
    </row>
    <row r="27" spans="1:9" ht="10.5" customHeight="1">
      <c r="A27" s="25" t="s">
        <v>54</v>
      </c>
      <c r="B27" s="6"/>
      <c r="C27" s="6"/>
      <c r="D27" s="6"/>
      <c r="E27" s="6"/>
      <c r="F27" s="6"/>
      <c r="G27" s="6"/>
      <c r="H27" s="6"/>
      <c r="I27" s="10"/>
    </row>
    <row r="28" spans="1:9" ht="10.5" customHeight="1">
      <c r="A28" s="30"/>
      <c r="B28" s="6" t="s">
        <v>3</v>
      </c>
      <c r="C28" s="6">
        <v>5</v>
      </c>
      <c r="D28" s="9">
        <f>C28/I28</f>
        <v>0.3333333333333333</v>
      </c>
      <c r="E28" s="6"/>
      <c r="F28" s="6">
        <v>10</v>
      </c>
      <c r="G28" s="9">
        <f>F28/I28</f>
        <v>0.6666666666666666</v>
      </c>
      <c r="H28" s="6"/>
      <c r="I28" s="10">
        <f t="shared" si="2"/>
        <v>15</v>
      </c>
    </row>
    <row r="29" spans="1:9" ht="10.5" customHeight="1">
      <c r="A29" s="30"/>
      <c r="B29" s="6" t="s">
        <v>4</v>
      </c>
      <c r="C29" s="6">
        <v>6</v>
      </c>
      <c r="D29" s="9">
        <f>C29/I29</f>
        <v>0.4</v>
      </c>
      <c r="E29" s="6"/>
      <c r="F29" s="6">
        <v>9</v>
      </c>
      <c r="G29" s="9">
        <f>F29/I29</f>
        <v>0.6</v>
      </c>
      <c r="H29" s="6"/>
      <c r="I29" s="10">
        <f t="shared" si="2"/>
        <v>15</v>
      </c>
    </row>
    <row r="30" spans="1:9" ht="10.5" customHeight="1">
      <c r="A30" s="30"/>
      <c r="B30" s="6" t="s">
        <v>5</v>
      </c>
      <c r="C30" s="6">
        <v>6</v>
      </c>
      <c r="D30" s="9">
        <f>C30/I30</f>
        <v>1</v>
      </c>
      <c r="E30" s="6"/>
      <c r="F30" s="6">
        <v>0</v>
      </c>
      <c r="G30" s="9">
        <f>F30/I30</f>
        <v>0</v>
      </c>
      <c r="H30" s="6"/>
      <c r="I30" s="10">
        <f t="shared" si="2"/>
        <v>6</v>
      </c>
    </row>
    <row r="31" spans="1:9" ht="10.5" customHeight="1">
      <c r="A31" s="30"/>
      <c r="B31" s="6" t="s">
        <v>6</v>
      </c>
      <c r="C31" s="6">
        <v>10</v>
      </c>
      <c r="D31" s="9">
        <f>C31/I31</f>
        <v>0.7142857142857143</v>
      </c>
      <c r="E31" s="6"/>
      <c r="F31" s="6">
        <v>4</v>
      </c>
      <c r="G31" s="9">
        <f>F31/I31</f>
        <v>0.2857142857142857</v>
      </c>
      <c r="H31" s="6"/>
      <c r="I31" s="10">
        <f t="shared" si="2"/>
        <v>14</v>
      </c>
    </row>
    <row r="32" spans="1:9" ht="9" customHeight="1">
      <c r="A32" s="30"/>
      <c r="B32" s="6"/>
      <c r="C32" s="6"/>
      <c r="D32" s="6"/>
      <c r="E32" s="6"/>
      <c r="F32" s="6"/>
      <c r="G32" s="6"/>
      <c r="H32" s="6"/>
      <c r="I32" s="10"/>
    </row>
    <row r="33" spans="1:9" ht="10.5" customHeight="1">
      <c r="A33" s="30"/>
      <c r="B33" s="8" t="s">
        <v>96</v>
      </c>
      <c r="C33" s="8">
        <f>SUM(C28:C31)</f>
        <v>27</v>
      </c>
      <c r="D33" s="9">
        <f>C33/I33</f>
        <v>0.54</v>
      </c>
      <c r="E33" s="6"/>
      <c r="F33" s="8">
        <f>SUM(F28:F31)</f>
        <v>23</v>
      </c>
      <c r="G33" s="9">
        <f>F33/I33</f>
        <v>0.46</v>
      </c>
      <c r="H33" s="6"/>
      <c r="I33" s="11">
        <f t="shared" si="2"/>
        <v>50</v>
      </c>
    </row>
    <row r="34" spans="1:9" ht="9" customHeight="1">
      <c r="A34" s="30"/>
      <c r="B34" s="8"/>
      <c r="C34" s="8"/>
      <c r="D34" s="9"/>
      <c r="E34" s="6"/>
      <c r="F34" s="8"/>
      <c r="G34" s="9"/>
      <c r="H34" s="6"/>
      <c r="I34" s="11"/>
    </row>
    <row r="35" spans="1:9" ht="10.5" customHeight="1">
      <c r="A35" s="25" t="s">
        <v>75</v>
      </c>
      <c r="B35" s="8"/>
      <c r="C35" s="8"/>
      <c r="D35" s="9"/>
      <c r="E35" s="6"/>
      <c r="F35" s="8"/>
      <c r="G35" s="9"/>
      <c r="H35" s="6"/>
      <c r="I35" s="11"/>
    </row>
    <row r="36" spans="1:9" ht="10.5" customHeight="1">
      <c r="A36" s="30"/>
      <c r="B36" s="6" t="s">
        <v>74</v>
      </c>
      <c r="C36" s="6">
        <v>3</v>
      </c>
      <c r="D36" s="9">
        <f>C36/I36</f>
        <v>1</v>
      </c>
      <c r="E36" s="6"/>
      <c r="F36" s="6">
        <v>0</v>
      </c>
      <c r="G36" s="9">
        <f>F36/I36</f>
        <v>0</v>
      </c>
      <c r="H36" s="6"/>
      <c r="I36" s="10">
        <f>C36+F36</f>
        <v>3</v>
      </c>
    </row>
    <row r="37" spans="1:9" ht="9" customHeight="1">
      <c r="A37" s="30"/>
      <c r="B37" s="18"/>
      <c r="C37" s="18"/>
      <c r="D37" s="18"/>
      <c r="E37" s="18"/>
      <c r="F37" s="18"/>
      <c r="G37" s="18"/>
      <c r="H37" s="18"/>
      <c r="I37" s="11"/>
    </row>
    <row r="38" spans="1:9" ht="10.5" customHeight="1">
      <c r="A38" s="30"/>
      <c r="B38" s="8" t="s">
        <v>96</v>
      </c>
      <c r="C38" s="8">
        <f>SUM(C36:C36)</f>
        <v>3</v>
      </c>
      <c r="D38" s="9">
        <f>C38/I38</f>
        <v>1</v>
      </c>
      <c r="E38" s="6"/>
      <c r="F38" s="8">
        <f>SUM(F36:F36)</f>
        <v>0</v>
      </c>
      <c r="G38" s="9">
        <f>F38/I38</f>
        <v>0</v>
      </c>
      <c r="H38" s="6"/>
      <c r="I38" s="11">
        <f>C38+F38</f>
        <v>3</v>
      </c>
    </row>
    <row r="39" spans="1:9" ht="9" customHeight="1">
      <c r="A39" s="30"/>
      <c r="B39" s="6"/>
      <c r="C39" s="6"/>
      <c r="D39" s="6"/>
      <c r="E39" s="6"/>
      <c r="F39" s="6"/>
      <c r="G39" s="6"/>
      <c r="H39" s="6"/>
      <c r="I39" s="10"/>
    </row>
    <row r="40" spans="1:9" ht="10.5" customHeight="1">
      <c r="A40" s="25" t="s">
        <v>55</v>
      </c>
      <c r="B40" s="6"/>
      <c r="C40" s="6"/>
      <c r="D40" s="6"/>
      <c r="E40" s="6"/>
      <c r="F40" s="6"/>
      <c r="G40" s="6"/>
      <c r="H40" s="6"/>
      <c r="I40" s="10"/>
    </row>
    <row r="41" spans="1:9" ht="10.5" customHeight="1">
      <c r="A41" s="30"/>
      <c r="B41" s="6" t="s">
        <v>7</v>
      </c>
      <c r="C41" s="6"/>
      <c r="D41" s="6"/>
      <c r="E41" s="6"/>
      <c r="F41" s="6"/>
      <c r="G41" s="6"/>
      <c r="H41" s="6"/>
      <c r="I41" s="10"/>
    </row>
    <row r="42" spans="1:10" ht="10.5" customHeight="1">
      <c r="A42" s="30"/>
      <c r="B42" s="28" t="s">
        <v>107</v>
      </c>
      <c r="C42" s="6">
        <v>6</v>
      </c>
      <c r="D42" s="9">
        <f aca="true" t="shared" si="5" ref="D42:D62">C42/I42</f>
        <v>0.75</v>
      </c>
      <c r="E42" s="6"/>
      <c r="F42" s="6">
        <v>2</v>
      </c>
      <c r="G42" s="9">
        <f aca="true" t="shared" si="6" ref="G42:G62">F42/I42</f>
        <v>0.25</v>
      </c>
      <c r="H42" s="6"/>
      <c r="I42" s="10">
        <f t="shared" si="2"/>
        <v>8</v>
      </c>
      <c r="J42" s="6"/>
    </row>
    <row r="43" spans="1:10" ht="10.5" customHeight="1">
      <c r="A43" s="30"/>
      <c r="B43" s="7" t="s">
        <v>29</v>
      </c>
      <c r="C43" s="6">
        <v>2</v>
      </c>
      <c r="D43" s="9">
        <f t="shared" si="5"/>
        <v>0.2857142857142857</v>
      </c>
      <c r="E43" s="6"/>
      <c r="F43" s="6">
        <v>5</v>
      </c>
      <c r="G43" s="9">
        <f t="shared" si="6"/>
        <v>0.7142857142857143</v>
      </c>
      <c r="H43" s="6"/>
      <c r="I43" s="10">
        <f t="shared" si="2"/>
        <v>7</v>
      </c>
      <c r="J43" s="6"/>
    </row>
    <row r="44" spans="1:10" ht="10.5" customHeight="1">
      <c r="A44" s="30"/>
      <c r="B44" s="7" t="s">
        <v>30</v>
      </c>
      <c r="C44" s="6">
        <v>3</v>
      </c>
      <c r="D44" s="9">
        <f t="shared" si="5"/>
        <v>0.6</v>
      </c>
      <c r="E44" s="6"/>
      <c r="F44" s="6">
        <v>2</v>
      </c>
      <c r="G44" s="9">
        <f t="shared" si="6"/>
        <v>0.4</v>
      </c>
      <c r="H44" s="6"/>
      <c r="I44" s="10">
        <f t="shared" si="2"/>
        <v>5</v>
      </c>
      <c r="J44" s="6"/>
    </row>
    <row r="45" spans="1:10" ht="10.5" customHeight="1">
      <c r="A45" s="30"/>
      <c r="B45" s="6" t="s">
        <v>97</v>
      </c>
      <c r="C45" s="6">
        <v>1</v>
      </c>
      <c r="D45" s="9">
        <f t="shared" si="5"/>
        <v>0.3333333333333333</v>
      </c>
      <c r="E45" s="6"/>
      <c r="F45" s="6">
        <v>2</v>
      </c>
      <c r="G45" s="9">
        <f t="shared" si="6"/>
        <v>0.6666666666666666</v>
      </c>
      <c r="H45" s="6"/>
      <c r="I45" s="10">
        <f t="shared" si="2"/>
        <v>3</v>
      </c>
      <c r="J45" s="6"/>
    </row>
    <row r="46" spans="1:10" ht="10.5" customHeight="1">
      <c r="A46" s="30"/>
      <c r="B46" s="7" t="s">
        <v>31</v>
      </c>
      <c r="C46" s="6">
        <v>6</v>
      </c>
      <c r="D46" s="9">
        <f t="shared" si="5"/>
        <v>1</v>
      </c>
      <c r="E46" s="6"/>
      <c r="F46" s="6">
        <v>0</v>
      </c>
      <c r="G46" s="9">
        <f t="shared" si="6"/>
        <v>0</v>
      </c>
      <c r="H46" s="6"/>
      <c r="I46" s="10">
        <f t="shared" si="2"/>
        <v>6</v>
      </c>
      <c r="J46" s="6"/>
    </row>
    <row r="47" spans="1:10" ht="10.5" customHeight="1">
      <c r="A47" s="30"/>
      <c r="B47" s="7" t="s">
        <v>80</v>
      </c>
      <c r="C47" s="6">
        <v>1</v>
      </c>
      <c r="D47" s="9">
        <f t="shared" si="5"/>
        <v>0.5</v>
      </c>
      <c r="E47" s="6"/>
      <c r="F47" s="6">
        <v>1</v>
      </c>
      <c r="G47" s="9">
        <f t="shared" si="6"/>
        <v>0.5</v>
      </c>
      <c r="H47" s="6"/>
      <c r="I47" s="10">
        <f t="shared" si="2"/>
        <v>2</v>
      </c>
      <c r="J47" s="6"/>
    </row>
    <row r="48" spans="1:10" ht="10.5" customHeight="1">
      <c r="A48" s="30"/>
      <c r="B48" s="7" t="s">
        <v>81</v>
      </c>
      <c r="C48" s="6">
        <v>1</v>
      </c>
      <c r="D48" s="9">
        <f t="shared" si="5"/>
        <v>0.3333333333333333</v>
      </c>
      <c r="E48" s="6"/>
      <c r="F48" s="6">
        <v>2</v>
      </c>
      <c r="G48" s="9">
        <f t="shared" si="6"/>
        <v>0.6666666666666666</v>
      </c>
      <c r="H48" s="6"/>
      <c r="I48" s="10">
        <f t="shared" si="2"/>
        <v>3</v>
      </c>
      <c r="J48" s="6"/>
    </row>
    <row r="49" spans="1:10" ht="10.5" customHeight="1">
      <c r="A49" s="30"/>
      <c r="B49" s="7" t="s">
        <v>32</v>
      </c>
      <c r="C49" s="6">
        <v>0</v>
      </c>
      <c r="D49" s="9">
        <f t="shared" si="5"/>
        <v>0</v>
      </c>
      <c r="E49" s="6"/>
      <c r="F49" s="6">
        <v>2</v>
      </c>
      <c r="G49" s="9">
        <f t="shared" si="6"/>
        <v>1</v>
      </c>
      <c r="H49" s="6"/>
      <c r="I49" s="10">
        <f t="shared" si="2"/>
        <v>2</v>
      </c>
      <c r="J49" s="6"/>
    </row>
    <row r="50" spans="1:10" ht="10.5" customHeight="1">
      <c r="A50" s="30"/>
      <c r="B50" s="7" t="s">
        <v>33</v>
      </c>
      <c r="C50" s="6">
        <v>1</v>
      </c>
      <c r="D50" s="9">
        <f t="shared" si="5"/>
        <v>0.2</v>
      </c>
      <c r="E50" s="6"/>
      <c r="F50" s="6">
        <v>4</v>
      </c>
      <c r="G50" s="9">
        <f t="shared" si="6"/>
        <v>0.8</v>
      </c>
      <c r="H50" s="6"/>
      <c r="I50" s="10">
        <f t="shared" si="2"/>
        <v>5</v>
      </c>
      <c r="J50" s="6"/>
    </row>
    <row r="51" spans="1:10" ht="10.5" customHeight="1">
      <c r="A51" s="30"/>
      <c r="B51" s="7" t="s">
        <v>34</v>
      </c>
      <c r="C51" s="6">
        <v>8</v>
      </c>
      <c r="D51" s="9">
        <f t="shared" si="5"/>
        <v>0.8888888888888888</v>
      </c>
      <c r="E51" s="6"/>
      <c r="F51" s="6">
        <v>1</v>
      </c>
      <c r="G51" s="9">
        <f t="shared" si="6"/>
        <v>0.1111111111111111</v>
      </c>
      <c r="H51" s="6"/>
      <c r="I51" s="10">
        <f t="shared" si="2"/>
        <v>9</v>
      </c>
      <c r="J51" s="6"/>
    </row>
    <row r="52" spans="1:10" ht="10.5" customHeight="1">
      <c r="A52" s="30"/>
      <c r="B52" s="7" t="s">
        <v>35</v>
      </c>
      <c r="C52" s="6">
        <v>1</v>
      </c>
      <c r="D52" s="9">
        <f t="shared" si="5"/>
        <v>1</v>
      </c>
      <c r="E52" s="6"/>
      <c r="F52" s="6">
        <v>0</v>
      </c>
      <c r="G52" s="9">
        <f t="shared" si="6"/>
        <v>0</v>
      </c>
      <c r="H52" s="6"/>
      <c r="I52" s="10">
        <f t="shared" si="2"/>
        <v>1</v>
      </c>
      <c r="J52" s="6"/>
    </row>
    <row r="53" spans="1:10" ht="10.5" customHeight="1">
      <c r="A53" s="30"/>
      <c r="B53" s="28" t="s">
        <v>106</v>
      </c>
      <c r="C53" s="6">
        <v>7</v>
      </c>
      <c r="D53" s="9">
        <f t="shared" si="5"/>
        <v>0.7777777777777778</v>
      </c>
      <c r="E53" s="6"/>
      <c r="F53" s="6">
        <v>2</v>
      </c>
      <c r="G53" s="9">
        <f t="shared" si="6"/>
        <v>0.2222222222222222</v>
      </c>
      <c r="H53" s="6"/>
      <c r="I53" s="10">
        <f t="shared" si="2"/>
        <v>9</v>
      </c>
      <c r="J53" s="6"/>
    </row>
    <row r="54" spans="1:10" ht="10.5" customHeight="1">
      <c r="A54" s="30"/>
      <c r="B54" s="7" t="s">
        <v>36</v>
      </c>
      <c r="C54" s="6">
        <v>6</v>
      </c>
      <c r="D54" s="9">
        <f t="shared" si="5"/>
        <v>0.46153846153846156</v>
      </c>
      <c r="E54" s="6"/>
      <c r="F54" s="6">
        <v>7</v>
      </c>
      <c r="G54" s="9">
        <f t="shared" si="6"/>
        <v>0.5384615384615384</v>
      </c>
      <c r="H54" s="6"/>
      <c r="I54" s="10">
        <f t="shared" si="2"/>
        <v>13</v>
      </c>
      <c r="J54" s="6"/>
    </row>
    <row r="55" spans="1:9" ht="10.5" customHeight="1">
      <c r="A55" s="30"/>
      <c r="B55" s="6" t="s">
        <v>8</v>
      </c>
      <c r="C55" s="6">
        <v>11</v>
      </c>
      <c r="D55" s="9">
        <f t="shared" si="5"/>
        <v>0.7333333333333333</v>
      </c>
      <c r="E55" s="6"/>
      <c r="F55" s="6">
        <v>4</v>
      </c>
      <c r="G55" s="9">
        <f t="shared" si="6"/>
        <v>0.26666666666666666</v>
      </c>
      <c r="H55" s="6"/>
      <c r="I55" s="10">
        <f t="shared" si="2"/>
        <v>15</v>
      </c>
    </row>
    <row r="56" spans="1:9" ht="10.5" customHeight="1">
      <c r="A56" s="30"/>
      <c r="B56" s="6" t="s">
        <v>2</v>
      </c>
      <c r="C56" s="6"/>
      <c r="D56" s="6"/>
      <c r="E56" s="6"/>
      <c r="F56" s="6"/>
      <c r="G56" s="6"/>
      <c r="H56" s="6"/>
      <c r="I56" s="10"/>
    </row>
    <row r="57" spans="1:9" ht="10.5" customHeight="1">
      <c r="A57" s="30"/>
      <c r="B57" s="6" t="s">
        <v>28</v>
      </c>
      <c r="C57" s="6">
        <v>3</v>
      </c>
      <c r="D57" s="9">
        <f t="shared" si="5"/>
        <v>0.75</v>
      </c>
      <c r="E57" s="6"/>
      <c r="F57" s="6">
        <v>1</v>
      </c>
      <c r="G57" s="9">
        <f t="shared" si="6"/>
        <v>0.25</v>
      </c>
      <c r="H57" s="6"/>
      <c r="I57" s="10">
        <f t="shared" si="2"/>
        <v>4</v>
      </c>
    </row>
    <row r="58" spans="1:9" ht="10.5" customHeight="1">
      <c r="A58" s="30"/>
      <c r="B58" s="14" t="s">
        <v>29</v>
      </c>
      <c r="C58" s="6">
        <v>5</v>
      </c>
      <c r="D58" s="9">
        <f t="shared" si="5"/>
        <v>1</v>
      </c>
      <c r="E58" s="6"/>
      <c r="F58" s="6">
        <v>0</v>
      </c>
      <c r="G58" s="9">
        <f t="shared" si="6"/>
        <v>0</v>
      </c>
      <c r="H58" s="6"/>
      <c r="I58" s="10">
        <f t="shared" si="2"/>
        <v>5</v>
      </c>
    </row>
    <row r="59" spans="1:9" ht="10.5" customHeight="1">
      <c r="A59" s="30"/>
      <c r="B59" s="6" t="s">
        <v>30</v>
      </c>
      <c r="C59" s="6">
        <v>3</v>
      </c>
      <c r="D59" s="9">
        <f t="shared" si="5"/>
        <v>0.75</v>
      </c>
      <c r="E59" s="6"/>
      <c r="F59" s="6">
        <v>1</v>
      </c>
      <c r="G59" s="9">
        <f t="shared" si="6"/>
        <v>0.25</v>
      </c>
      <c r="H59" s="6"/>
      <c r="I59" s="10">
        <f t="shared" si="2"/>
        <v>4</v>
      </c>
    </row>
    <row r="60" spans="1:9" ht="10.5" customHeight="1">
      <c r="A60" s="30"/>
      <c r="B60" s="6" t="s">
        <v>31</v>
      </c>
      <c r="C60" s="6">
        <v>0</v>
      </c>
      <c r="D60" s="9">
        <f t="shared" si="5"/>
        <v>0</v>
      </c>
      <c r="E60" s="6"/>
      <c r="F60" s="6">
        <v>1</v>
      </c>
      <c r="G60" s="9">
        <f t="shared" si="6"/>
        <v>1</v>
      </c>
      <c r="H60" s="6"/>
      <c r="I60" s="10">
        <f t="shared" si="2"/>
        <v>1</v>
      </c>
    </row>
    <row r="61" spans="1:9" ht="10.5" customHeight="1">
      <c r="A61" s="30"/>
      <c r="B61" s="6" t="s">
        <v>80</v>
      </c>
      <c r="C61" s="6">
        <v>0</v>
      </c>
      <c r="D61" s="9">
        <f t="shared" si="5"/>
        <v>0</v>
      </c>
      <c r="E61" s="6"/>
      <c r="F61" s="6">
        <v>1</v>
      </c>
      <c r="G61" s="9">
        <f t="shared" si="6"/>
        <v>1</v>
      </c>
      <c r="H61" s="6"/>
      <c r="I61" s="10">
        <f t="shared" si="2"/>
        <v>1</v>
      </c>
    </row>
    <row r="62" spans="1:9" ht="10.5" customHeight="1">
      <c r="A62" s="30"/>
      <c r="B62" s="6" t="s">
        <v>81</v>
      </c>
      <c r="C62" s="6">
        <v>1</v>
      </c>
      <c r="D62" s="9">
        <f t="shared" si="5"/>
        <v>1</v>
      </c>
      <c r="E62" s="6"/>
      <c r="F62" s="6">
        <v>0</v>
      </c>
      <c r="G62" s="9">
        <f t="shared" si="6"/>
        <v>0</v>
      </c>
      <c r="H62" s="6"/>
      <c r="I62" s="10">
        <f t="shared" si="2"/>
        <v>1</v>
      </c>
    </row>
    <row r="63" spans="1:9" ht="10.5" customHeight="1">
      <c r="A63" s="30"/>
      <c r="B63" s="7" t="s">
        <v>34</v>
      </c>
      <c r="C63" s="6">
        <v>8</v>
      </c>
      <c r="D63" s="9">
        <f>C63/I63</f>
        <v>0.6666666666666666</v>
      </c>
      <c r="E63" s="6"/>
      <c r="F63" s="6">
        <v>4</v>
      </c>
      <c r="G63" s="9">
        <f>F63/I63</f>
        <v>0.3333333333333333</v>
      </c>
      <c r="H63" s="6"/>
      <c r="I63" s="10">
        <f t="shared" si="2"/>
        <v>12</v>
      </c>
    </row>
    <row r="64" spans="1:9" ht="10.5" customHeight="1">
      <c r="A64" s="30"/>
      <c r="B64" s="7" t="s">
        <v>35</v>
      </c>
      <c r="C64" s="6">
        <v>0</v>
      </c>
      <c r="D64" s="9">
        <f>C64/I64</f>
        <v>0</v>
      </c>
      <c r="E64" s="6"/>
      <c r="F64" s="6">
        <v>1</v>
      </c>
      <c r="G64" s="9">
        <f>F64/I64</f>
        <v>1</v>
      </c>
      <c r="H64" s="6"/>
      <c r="I64" s="10">
        <f t="shared" si="2"/>
        <v>1</v>
      </c>
    </row>
    <row r="65" spans="1:9" ht="9" customHeight="1">
      <c r="A65" s="30"/>
      <c r="B65" s="7"/>
      <c r="C65" s="6"/>
      <c r="D65" s="6"/>
      <c r="E65" s="6"/>
      <c r="F65" s="6"/>
      <c r="G65" s="6"/>
      <c r="H65" s="6"/>
      <c r="I65" s="10"/>
    </row>
    <row r="66" spans="1:9" ht="10.5" customHeight="1">
      <c r="A66" s="30"/>
      <c r="B66" s="8" t="s">
        <v>96</v>
      </c>
      <c r="C66" s="8">
        <f>SUM(C42:C64)</f>
        <v>74</v>
      </c>
      <c r="D66" s="9">
        <f>C66/I66</f>
        <v>0.6324786324786325</v>
      </c>
      <c r="E66" s="6"/>
      <c r="F66" s="8">
        <f>SUM(F42:F64)</f>
        <v>43</v>
      </c>
      <c r="G66" s="9">
        <f>F66/I66</f>
        <v>0.36752136752136755</v>
      </c>
      <c r="H66" s="6"/>
      <c r="I66" s="11">
        <f t="shared" si="2"/>
        <v>117</v>
      </c>
    </row>
    <row r="67" spans="1:9" ht="9" customHeight="1">
      <c r="A67" s="30"/>
      <c r="B67" s="8"/>
      <c r="C67" s="8"/>
      <c r="D67" s="9"/>
      <c r="E67" s="6"/>
      <c r="F67" s="8"/>
      <c r="G67" s="9"/>
      <c r="H67" s="6"/>
      <c r="I67" s="11"/>
    </row>
    <row r="68" spans="1:9" ht="10.5" customHeight="1">
      <c r="A68" s="25" t="s">
        <v>56</v>
      </c>
      <c r="B68" s="6"/>
      <c r="C68" s="6"/>
      <c r="D68" s="6"/>
      <c r="E68" s="6"/>
      <c r="F68" s="6"/>
      <c r="G68" s="6"/>
      <c r="H68" s="6"/>
      <c r="I68" s="10"/>
    </row>
    <row r="69" spans="1:9" ht="10.5" customHeight="1">
      <c r="A69" s="30"/>
      <c r="B69" s="6" t="s">
        <v>9</v>
      </c>
      <c r="C69" s="6">
        <v>21</v>
      </c>
      <c r="D69" s="9">
        <f>C69/I69</f>
        <v>0.44680851063829785</v>
      </c>
      <c r="E69" s="6"/>
      <c r="F69" s="6">
        <v>26</v>
      </c>
      <c r="G69" s="9">
        <f>F69/I69</f>
        <v>0.5531914893617021</v>
      </c>
      <c r="H69" s="6"/>
      <c r="I69" s="10">
        <f t="shared" si="2"/>
        <v>47</v>
      </c>
    </row>
    <row r="70" spans="1:9" ht="10.5" customHeight="1">
      <c r="A70" s="30"/>
      <c r="B70" s="6" t="s">
        <v>1</v>
      </c>
      <c r="C70" s="6">
        <v>7</v>
      </c>
      <c r="D70" s="9">
        <f>C70/I70</f>
        <v>0.5833333333333334</v>
      </c>
      <c r="E70" s="6"/>
      <c r="F70" s="6">
        <v>5</v>
      </c>
      <c r="G70" s="9">
        <f>F70/I70</f>
        <v>0.4166666666666667</v>
      </c>
      <c r="H70" s="6"/>
      <c r="I70" s="10">
        <f t="shared" si="2"/>
        <v>12</v>
      </c>
    </row>
    <row r="71" spans="1:9" ht="9" customHeight="1">
      <c r="A71" s="30"/>
      <c r="B71" s="6"/>
      <c r="C71" s="6"/>
      <c r="D71" s="6"/>
      <c r="E71" s="6"/>
      <c r="F71" s="6"/>
      <c r="G71" s="6"/>
      <c r="H71" s="6"/>
      <c r="I71" s="10"/>
    </row>
    <row r="72" spans="1:9" ht="10.5" customHeight="1">
      <c r="A72" s="30"/>
      <c r="B72" s="8" t="s">
        <v>96</v>
      </c>
      <c r="C72" s="8">
        <f>SUM(C69:C70)</f>
        <v>28</v>
      </c>
      <c r="D72" s="9">
        <f>C72/I72</f>
        <v>0.4745762711864407</v>
      </c>
      <c r="E72" s="6"/>
      <c r="F72" s="8">
        <f>SUM(F69:F70)</f>
        <v>31</v>
      </c>
      <c r="G72" s="9">
        <f>F72/I72</f>
        <v>0.5254237288135594</v>
      </c>
      <c r="H72" s="6"/>
      <c r="I72" s="11">
        <f t="shared" si="2"/>
        <v>59</v>
      </c>
    </row>
    <row r="73" spans="1:9" ht="9" customHeight="1">
      <c r="A73" s="30"/>
      <c r="B73" s="6"/>
      <c r="C73" s="6"/>
      <c r="D73" s="6"/>
      <c r="E73" s="6"/>
      <c r="F73" s="6"/>
      <c r="G73" s="6"/>
      <c r="H73" s="6"/>
      <c r="I73" s="10"/>
    </row>
    <row r="74" spans="1:9" ht="10.5" customHeight="1">
      <c r="A74" s="25" t="s">
        <v>57</v>
      </c>
      <c r="B74" s="6"/>
      <c r="C74" s="6"/>
      <c r="D74" s="6"/>
      <c r="E74" s="6"/>
      <c r="F74" s="6"/>
      <c r="G74" s="6"/>
      <c r="H74" s="6"/>
      <c r="I74" s="10"/>
    </row>
    <row r="75" spans="1:9" ht="10.5" customHeight="1">
      <c r="A75" s="30"/>
      <c r="B75" s="6" t="s">
        <v>10</v>
      </c>
      <c r="C75" s="6"/>
      <c r="D75" s="6"/>
      <c r="E75" s="6"/>
      <c r="F75" s="6"/>
      <c r="G75" s="6"/>
      <c r="H75" s="6"/>
      <c r="I75" s="10"/>
    </row>
    <row r="76" spans="1:9" ht="10.5" customHeight="1">
      <c r="A76" s="30"/>
      <c r="B76" s="7" t="s">
        <v>66</v>
      </c>
      <c r="C76" s="6">
        <v>30</v>
      </c>
      <c r="D76" s="9">
        <f>C76/I76</f>
        <v>0.7692307692307693</v>
      </c>
      <c r="E76" s="6"/>
      <c r="F76" s="6">
        <v>9</v>
      </c>
      <c r="G76" s="9">
        <f>F76/I76</f>
        <v>0.23076923076923078</v>
      </c>
      <c r="H76" s="6"/>
      <c r="I76" s="10">
        <f t="shared" si="2"/>
        <v>39</v>
      </c>
    </row>
    <row r="77" spans="1:9" ht="10.5" customHeight="1">
      <c r="A77" s="30"/>
      <c r="B77" s="7" t="s">
        <v>113</v>
      </c>
      <c r="C77" s="6">
        <v>17</v>
      </c>
      <c r="D77" s="9">
        <f>C77/I77</f>
        <v>0.5666666666666667</v>
      </c>
      <c r="E77" s="6"/>
      <c r="F77" s="6">
        <v>13</v>
      </c>
      <c r="G77" s="9">
        <f>F77/I77</f>
        <v>0.43333333333333335</v>
      </c>
      <c r="H77" s="6"/>
      <c r="I77" s="10">
        <f t="shared" si="2"/>
        <v>30</v>
      </c>
    </row>
    <row r="78" spans="1:9" ht="12">
      <c r="A78" s="30"/>
      <c r="B78" s="6" t="s">
        <v>16</v>
      </c>
      <c r="C78" s="6">
        <v>15</v>
      </c>
      <c r="D78" s="9">
        <f>C78/I78</f>
        <v>0.625</v>
      </c>
      <c r="E78" s="6"/>
      <c r="F78" s="6">
        <v>9</v>
      </c>
      <c r="G78" s="9">
        <f>F78/I78</f>
        <v>0.375</v>
      </c>
      <c r="H78" s="6"/>
      <c r="I78" s="10">
        <f>C78+F78</f>
        <v>24</v>
      </c>
    </row>
    <row r="79" spans="1:9" ht="10.5" customHeight="1">
      <c r="A79" s="30"/>
      <c r="B79" s="6" t="s">
        <v>112</v>
      </c>
      <c r="C79" s="6">
        <v>2</v>
      </c>
      <c r="D79" s="9">
        <f>C79/I79</f>
        <v>0.5</v>
      </c>
      <c r="E79" s="6"/>
      <c r="F79" s="6">
        <v>2</v>
      </c>
      <c r="G79" s="9">
        <f>F79/I79</f>
        <v>0.5</v>
      </c>
      <c r="H79" s="6"/>
      <c r="I79" s="10">
        <f>C79+F79</f>
        <v>4</v>
      </c>
    </row>
    <row r="80" spans="1:9" ht="9" customHeight="1">
      <c r="A80" s="30"/>
      <c r="B80" s="6"/>
      <c r="C80" s="6"/>
      <c r="D80" s="6"/>
      <c r="E80" s="6"/>
      <c r="F80" s="6"/>
      <c r="G80" s="6"/>
      <c r="H80" s="6"/>
      <c r="I80" s="10"/>
    </row>
    <row r="81" spans="1:9" ht="10.5" customHeight="1">
      <c r="A81" s="30"/>
      <c r="B81" s="8" t="s">
        <v>96</v>
      </c>
      <c r="C81" s="8">
        <f>SUM(C75:C79)</f>
        <v>64</v>
      </c>
      <c r="D81" s="9">
        <f>C81/I81</f>
        <v>0.6597938144329897</v>
      </c>
      <c r="E81" s="6"/>
      <c r="F81" s="8">
        <f>SUM(F75:F79)</f>
        <v>33</v>
      </c>
      <c r="G81" s="9">
        <f>F81/I81</f>
        <v>0.3402061855670103</v>
      </c>
      <c r="H81" s="6"/>
      <c r="I81" s="11">
        <f>C81+F81</f>
        <v>97</v>
      </c>
    </row>
    <row r="82" spans="1:9" ht="9" customHeight="1">
      <c r="A82" s="30"/>
      <c r="B82" s="18"/>
      <c r="C82" s="6"/>
      <c r="D82" s="6"/>
      <c r="E82" s="6"/>
      <c r="F82" s="6"/>
      <c r="G82" s="6"/>
      <c r="H82" s="6"/>
      <c r="I82" s="10"/>
    </row>
    <row r="83" spans="1:9" ht="10.5" customHeight="1">
      <c r="A83" s="25" t="s">
        <v>58</v>
      </c>
      <c r="B83" s="6"/>
      <c r="C83" s="6"/>
      <c r="D83" s="6"/>
      <c r="E83" s="6"/>
      <c r="F83" s="6"/>
      <c r="G83" s="6"/>
      <c r="H83" s="6"/>
      <c r="I83" s="10"/>
    </row>
    <row r="84" spans="1:9" ht="10.5" customHeight="1">
      <c r="A84" s="30"/>
      <c r="B84" s="6" t="s">
        <v>0</v>
      </c>
      <c r="C84" s="6"/>
      <c r="D84" s="6"/>
      <c r="E84" s="6"/>
      <c r="F84" s="6"/>
      <c r="G84" s="6"/>
      <c r="H84" s="6"/>
      <c r="I84" s="10"/>
    </row>
    <row r="85" spans="1:9" ht="10.5" customHeight="1">
      <c r="A85" s="30"/>
      <c r="B85" s="7" t="s">
        <v>37</v>
      </c>
      <c r="C85" s="6">
        <v>0</v>
      </c>
      <c r="D85" s="9">
        <f>C85/I85</f>
        <v>0</v>
      </c>
      <c r="E85" s="6"/>
      <c r="F85" s="6">
        <v>2</v>
      </c>
      <c r="G85" s="9">
        <f>F85/I85</f>
        <v>1</v>
      </c>
      <c r="H85" s="6"/>
      <c r="I85" s="10">
        <f>C85+F85</f>
        <v>2</v>
      </c>
    </row>
    <row r="86" spans="1:9" ht="10.5" customHeight="1">
      <c r="A86" s="30"/>
      <c r="B86" s="7" t="s">
        <v>73</v>
      </c>
      <c r="C86" s="6">
        <v>0</v>
      </c>
      <c r="D86" s="9">
        <f>C86/I86</f>
        <v>0</v>
      </c>
      <c r="E86" s="6"/>
      <c r="F86" s="6">
        <v>1</v>
      </c>
      <c r="G86" s="9">
        <f>F86/I86</f>
        <v>1</v>
      </c>
      <c r="H86" s="6"/>
      <c r="I86" s="10">
        <f>C86+F86</f>
        <v>1</v>
      </c>
    </row>
    <row r="87" spans="1:9" ht="10.5" customHeight="1">
      <c r="A87" s="30"/>
      <c r="B87" s="7" t="s">
        <v>110</v>
      </c>
      <c r="C87" s="6">
        <v>1</v>
      </c>
      <c r="D87" s="9">
        <f>C87/I87</f>
        <v>0.1</v>
      </c>
      <c r="E87" s="6"/>
      <c r="F87" s="6">
        <v>9</v>
      </c>
      <c r="G87" s="9">
        <f>F87/I87</f>
        <v>0.9</v>
      </c>
      <c r="H87" s="6"/>
      <c r="I87" s="10">
        <f>C87+F87</f>
        <v>10</v>
      </c>
    </row>
    <row r="88" spans="1:9" ht="10.5" customHeight="1">
      <c r="A88" s="30"/>
      <c r="B88" s="6" t="s">
        <v>1</v>
      </c>
      <c r="C88" s="6"/>
      <c r="D88" s="6"/>
      <c r="E88" s="6"/>
      <c r="F88" s="6"/>
      <c r="G88" s="6"/>
      <c r="H88" s="6"/>
      <c r="I88" s="10"/>
    </row>
    <row r="89" spans="1:9" ht="10.5" customHeight="1">
      <c r="A89" s="30"/>
      <c r="B89" s="7" t="s">
        <v>37</v>
      </c>
      <c r="C89" s="6">
        <v>5</v>
      </c>
      <c r="D89" s="9">
        <f>C89/I89</f>
        <v>0.2</v>
      </c>
      <c r="E89" s="6"/>
      <c r="F89" s="6">
        <v>20</v>
      </c>
      <c r="G89" s="9">
        <f>F89/I89</f>
        <v>0.8</v>
      </c>
      <c r="H89" s="6"/>
      <c r="I89" s="10">
        <f>C89+F89</f>
        <v>25</v>
      </c>
    </row>
    <row r="90" spans="1:9" ht="10.5" customHeight="1">
      <c r="A90" s="30"/>
      <c r="B90" s="7" t="s">
        <v>73</v>
      </c>
      <c r="C90" s="6">
        <v>7</v>
      </c>
      <c r="D90" s="9">
        <f>C90/I90</f>
        <v>0.3333333333333333</v>
      </c>
      <c r="E90" s="6"/>
      <c r="F90" s="6">
        <v>14</v>
      </c>
      <c r="G90" s="9">
        <f>F90/I90</f>
        <v>0.6666666666666666</v>
      </c>
      <c r="H90" s="6"/>
      <c r="I90" s="10">
        <f>C90+F90</f>
        <v>21</v>
      </c>
    </row>
    <row r="91" spans="1:9" ht="10.5" customHeight="1">
      <c r="A91" s="30"/>
      <c r="B91" s="7" t="s">
        <v>110</v>
      </c>
      <c r="C91" s="6">
        <v>3</v>
      </c>
      <c r="D91" s="9">
        <f>C91/I91</f>
        <v>0.21428571428571427</v>
      </c>
      <c r="E91" s="6"/>
      <c r="F91" s="6">
        <v>11</v>
      </c>
      <c r="G91" s="9">
        <f>F91/I91</f>
        <v>0.7857142857142857</v>
      </c>
      <c r="H91" s="6"/>
      <c r="I91" s="10">
        <f>C91+F91</f>
        <v>14</v>
      </c>
    </row>
    <row r="92" spans="1:9" ht="10.5" customHeight="1">
      <c r="A92" s="30"/>
      <c r="B92" s="6" t="s">
        <v>2</v>
      </c>
      <c r="C92" s="6"/>
      <c r="D92" s="6"/>
      <c r="E92" s="6"/>
      <c r="F92" s="6"/>
      <c r="G92" s="6"/>
      <c r="H92" s="6"/>
      <c r="I92" s="10"/>
    </row>
    <row r="93" spans="1:9" ht="10.5" customHeight="1">
      <c r="A93" s="30"/>
      <c r="B93" s="7" t="s">
        <v>37</v>
      </c>
      <c r="C93" s="6">
        <v>0</v>
      </c>
      <c r="D93" s="9">
        <f>C93/I93</f>
        <v>0</v>
      </c>
      <c r="E93" s="6"/>
      <c r="F93" s="6">
        <v>4</v>
      </c>
      <c r="G93" s="9">
        <f>F93/I93</f>
        <v>1</v>
      </c>
      <c r="H93" s="6"/>
      <c r="I93" s="10">
        <f>C93+F93</f>
        <v>4</v>
      </c>
    </row>
    <row r="94" spans="1:9" ht="10.5" customHeight="1">
      <c r="A94" s="30"/>
      <c r="B94" s="7" t="s">
        <v>73</v>
      </c>
      <c r="C94" s="6">
        <v>2</v>
      </c>
      <c r="D94" s="9">
        <f>C94/I94</f>
        <v>0.25</v>
      </c>
      <c r="E94" s="6"/>
      <c r="F94" s="6">
        <v>6</v>
      </c>
      <c r="G94" s="9">
        <f>F94/I94</f>
        <v>0.75</v>
      </c>
      <c r="H94" s="6"/>
      <c r="I94" s="10">
        <f>C94+F94</f>
        <v>8</v>
      </c>
    </row>
    <row r="95" spans="1:9" ht="10.5" customHeight="1">
      <c r="A95" s="30"/>
      <c r="B95" s="7" t="s">
        <v>110</v>
      </c>
      <c r="C95" s="6">
        <v>1</v>
      </c>
      <c r="D95" s="9">
        <f>C95/I95</f>
        <v>0.08333333333333333</v>
      </c>
      <c r="E95" s="6"/>
      <c r="F95" s="6">
        <v>11</v>
      </c>
      <c r="G95" s="9">
        <f>F95/I95</f>
        <v>0.9166666666666666</v>
      </c>
      <c r="H95" s="6"/>
      <c r="I95" s="10">
        <f>C95+F95</f>
        <v>12</v>
      </c>
    </row>
    <row r="96" spans="1:9" ht="9" customHeight="1">
      <c r="A96" s="30"/>
      <c r="B96" s="7"/>
      <c r="C96" s="6"/>
      <c r="D96" s="9"/>
      <c r="E96" s="6"/>
      <c r="F96" s="6"/>
      <c r="G96" s="9"/>
      <c r="H96" s="6"/>
      <c r="I96" s="10"/>
    </row>
    <row r="97" spans="1:9" ht="10.5" customHeight="1">
      <c r="A97" s="30"/>
      <c r="B97" s="8" t="s">
        <v>96</v>
      </c>
      <c r="C97" s="8">
        <f>SUM(C85:C95)</f>
        <v>19</v>
      </c>
      <c r="D97" s="9">
        <f>C97/I97</f>
        <v>0.1958762886597938</v>
      </c>
      <c r="E97" s="6"/>
      <c r="F97" s="8">
        <f>SUM(F85:F95)</f>
        <v>78</v>
      </c>
      <c r="G97" s="9">
        <f>F97/I97</f>
        <v>0.8041237113402062</v>
      </c>
      <c r="H97" s="6"/>
      <c r="I97" s="11">
        <f>C97+F97</f>
        <v>97</v>
      </c>
    </row>
    <row r="98" spans="1:9" ht="9" customHeight="1">
      <c r="A98" s="30"/>
      <c r="B98" s="18"/>
      <c r="C98" s="6"/>
      <c r="D98" s="6"/>
      <c r="E98" s="6"/>
      <c r="F98" s="6"/>
      <c r="G98" s="6"/>
      <c r="H98" s="6"/>
      <c r="I98" s="10"/>
    </row>
    <row r="99" spans="1:9" ht="10.5" customHeight="1">
      <c r="A99" s="25" t="s">
        <v>79</v>
      </c>
      <c r="B99" s="6"/>
      <c r="C99" s="6"/>
      <c r="D99" s="6"/>
      <c r="E99" s="6"/>
      <c r="F99" s="6"/>
      <c r="G99" s="6"/>
      <c r="H99" s="6"/>
      <c r="I99" s="10"/>
    </row>
    <row r="100" spans="1:9" ht="10.5" customHeight="1">
      <c r="A100" s="25" t="s">
        <v>59</v>
      </c>
      <c r="B100" s="6"/>
      <c r="C100" s="6"/>
      <c r="D100" s="6"/>
      <c r="E100" s="6"/>
      <c r="F100" s="6"/>
      <c r="G100" s="6"/>
      <c r="H100" s="6"/>
      <c r="I100" s="10"/>
    </row>
    <row r="101" spans="1:9" ht="10.5" customHeight="1">
      <c r="A101" s="25"/>
      <c r="B101" s="28" t="s">
        <v>105</v>
      </c>
      <c r="C101" s="6">
        <v>2</v>
      </c>
      <c r="D101" s="9">
        <f>C101/I101</f>
        <v>0.5</v>
      </c>
      <c r="E101" s="6"/>
      <c r="F101" s="6">
        <v>2</v>
      </c>
      <c r="G101" s="9">
        <f>F101/I101</f>
        <v>0.5</v>
      </c>
      <c r="H101" s="6"/>
      <c r="I101" s="10">
        <f>C101+F101</f>
        <v>4</v>
      </c>
    </row>
    <row r="102" spans="1:9" ht="10.5" customHeight="1">
      <c r="A102" s="30"/>
      <c r="B102" s="14" t="s">
        <v>11</v>
      </c>
      <c r="C102" s="6">
        <v>3</v>
      </c>
      <c r="D102" s="9">
        <f>C102/I102</f>
        <v>0.75</v>
      </c>
      <c r="E102" s="6"/>
      <c r="F102" s="6">
        <v>1</v>
      </c>
      <c r="G102" s="9">
        <f>F102/I102</f>
        <v>0.25</v>
      </c>
      <c r="H102" s="6"/>
      <c r="I102" s="10">
        <f>C102+F102</f>
        <v>4</v>
      </c>
    </row>
    <row r="103" spans="1:9" ht="10.5" customHeight="1">
      <c r="A103" s="30"/>
      <c r="B103" s="6" t="s">
        <v>114</v>
      </c>
      <c r="C103" s="6">
        <v>4</v>
      </c>
      <c r="D103" s="9">
        <f>C103/I103</f>
        <v>0.36363636363636365</v>
      </c>
      <c r="E103" s="6"/>
      <c r="F103" s="6">
        <v>7</v>
      </c>
      <c r="G103" s="9">
        <f>F103/I103</f>
        <v>0.6363636363636364</v>
      </c>
      <c r="H103" s="6"/>
      <c r="I103" s="10">
        <f>C103+F103</f>
        <v>11</v>
      </c>
    </row>
    <row r="104" spans="1:9" ht="10.5" customHeight="1">
      <c r="A104" s="30"/>
      <c r="B104" s="6" t="s">
        <v>1</v>
      </c>
      <c r="C104" s="6"/>
      <c r="D104" s="6"/>
      <c r="E104" s="6"/>
      <c r="F104" s="6"/>
      <c r="G104" s="6"/>
      <c r="H104" s="6"/>
      <c r="I104" s="10"/>
    </row>
    <row r="105" spans="1:9" ht="10.5" customHeight="1">
      <c r="A105" s="30"/>
      <c r="B105" s="7" t="s">
        <v>38</v>
      </c>
      <c r="C105" s="6">
        <v>6</v>
      </c>
      <c r="D105" s="9">
        <f>C105/I105</f>
        <v>0.6</v>
      </c>
      <c r="E105" s="6"/>
      <c r="F105" s="6">
        <v>4</v>
      </c>
      <c r="G105" s="9">
        <f>F105/I105</f>
        <v>0.4</v>
      </c>
      <c r="H105" s="6"/>
      <c r="I105" s="10">
        <f>C105+F105</f>
        <v>10</v>
      </c>
    </row>
    <row r="106" spans="1:9" ht="10.5" customHeight="1">
      <c r="A106" s="30"/>
      <c r="B106" s="7" t="s">
        <v>39</v>
      </c>
      <c r="C106" s="6">
        <v>2</v>
      </c>
      <c r="D106" s="9">
        <f>C106/I106</f>
        <v>1</v>
      </c>
      <c r="E106" s="6"/>
      <c r="F106" s="6">
        <v>0</v>
      </c>
      <c r="G106" s="9">
        <f>F106/I106</f>
        <v>0</v>
      </c>
      <c r="H106" s="6"/>
      <c r="I106" s="10">
        <f>C106+F106</f>
        <v>2</v>
      </c>
    </row>
    <row r="107" spans="1:9" ht="10.5" customHeight="1">
      <c r="A107" s="30"/>
      <c r="B107" s="6" t="s">
        <v>2</v>
      </c>
      <c r="C107" s="6"/>
      <c r="D107" s="6"/>
      <c r="E107" s="6"/>
      <c r="F107" s="6"/>
      <c r="G107" s="6"/>
      <c r="H107" s="6"/>
      <c r="I107" s="10"/>
    </row>
    <row r="108" spans="1:9" ht="10.5" customHeight="1">
      <c r="A108" s="30"/>
      <c r="B108" s="7" t="s">
        <v>40</v>
      </c>
      <c r="C108" s="6">
        <v>1</v>
      </c>
      <c r="D108" s="9">
        <f>C108/I108</f>
        <v>1</v>
      </c>
      <c r="E108" s="6"/>
      <c r="F108" s="6">
        <v>0</v>
      </c>
      <c r="G108" s="9">
        <f>F108/I108</f>
        <v>0</v>
      </c>
      <c r="H108" s="6"/>
      <c r="I108" s="10">
        <f>C108+F108</f>
        <v>1</v>
      </c>
    </row>
    <row r="109" spans="1:9" ht="10.5" customHeight="1">
      <c r="A109" s="30"/>
      <c r="B109" s="7" t="s">
        <v>115</v>
      </c>
      <c r="C109" s="6">
        <v>2</v>
      </c>
      <c r="D109" s="9">
        <f>C109/I109</f>
        <v>1</v>
      </c>
      <c r="E109" s="6"/>
      <c r="F109" s="6">
        <v>0</v>
      </c>
      <c r="G109" s="9">
        <f>F109/I109</f>
        <v>0</v>
      </c>
      <c r="H109" s="6"/>
      <c r="I109" s="10">
        <f>C109+F109</f>
        <v>2</v>
      </c>
    </row>
    <row r="110" spans="1:9" ht="9" customHeight="1">
      <c r="A110" s="30"/>
      <c r="B110" s="18"/>
      <c r="C110" s="6"/>
      <c r="D110" s="6"/>
      <c r="E110" s="6"/>
      <c r="F110" s="6"/>
      <c r="G110" s="6"/>
      <c r="H110" s="6"/>
      <c r="I110" s="10"/>
    </row>
    <row r="111" spans="1:9" ht="10.5" customHeight="1">
      <c r="A111" s="30"/>
      <c r="B111" s="15" t="s">
        <v>96</v>
      </c>
      <c r="C111" s="15">
        <f>SUM(C101:C109)</f>
        <v>20</v>
      </c>
      <c r="D111" s="17">
        <f>C111/I111</f>
        <v>0.5882352941176471</v>
      </c>
      <c r="E111" s="14"/>
      <c r="F111" s="15">
        <f>SUM(F101:F109)</f>
        <v>14</v>
      </c>
      <c r="G111" s="17">
        <f>F111/I111</f>
        <v>0.4117647058823529</v>
      </c>
      <c r="H111" s="6"/>
      <c r="I111" s="11">
        <f>C111+F111</f>
        <v>34</v>
      </c>
    </row>
    <row r="112" spans="1:9" ht="9" customHeight="1">
      <c r="A112" s="30"/>
      <c r="B112" s="8"/>
      <c r="C112" s="8"/>
      <c r="D112" s="9"/>
      <c r="E112" s="6"/>
      <c r="F112" s="8"/>
      <c r="G112" s="9"/>
      <c r="H112" s="6"/>
      <c r="I112" s="11"/>
    </row>
    <row r="113" spans="1:16" s="16" customFormat="1" ht="10.5" customHeight="1">
      <c r="A113" s="15" t="s">
        <v>60</v>
      </c>
      <c r="B113" s="14"/>
      <c r="C113" s="14"/>
      <c r="D113" s="14"/>
      <c r="E113" s="14"/>
      <c r="F113" s="14"/>
      <c r="G113" s="14"/>
      <c r="H113" s="14"/>
      <c r="I113" s="11"/>
      <c r="J113"/>
      <c r="K113"/>
      <c r="L113"/>
      <c r="M113"/>
      <c r="N113"/>
      <c r="O113"/>
      <c r="P113"/>
    </row>
    <row r="114" spans="1:9" ht="10.5" customHeight="1">
      <c r="A114" s="30"/>
      <c r="B114" s="6" t="s">
        <v>7</v>
      </c>
      <c r="C114" s="6"/>
      <c r="D114" s="9"/>
      <c r="E114" s="6"/>
      <c r="F114" s="6"/>
      <c r="G114" s="9"/>
      <c r="H114" s="6"/>
      <c r="I114" s="10"/>
    </row>
    <row r="115" spans="1:9" ht="10.5" customHeight="1">
      <c r="A115" s="30"/>
      <c r="B115" s="6" t="s">
        <v>82</v>
      </c>
      <c r="C115" s="6">
        <v>1</v>
      </c>
      <c r="D115" s="9">
        <f aca="true" t="shared" si="7" ref="D115:D124">C115/I115</f>
        <v>1</v>
      </c>
      <c r="E115" s="6"/>
      <c r="F115" s="6">
        <v>0</v>
      </c>
      <c r="G115" s="9">
        <f aca="true" t="shared" si="8" ref="G115:G125">F115/I115</f>
        <v>0</v>
      </c>
      <c r="H115" s="6"/>
      <c r="I115" s="10">
        <f aca="true" t="shared" si="9" ref="I115:I125">C115+F115</f>
        <v>1</v>
      </c>
    </row>
    <row r="116" spans="1:9" ht="10.5" customHeight="1">
      <c r="A116" s="30"/>
      <c r="B116" s="6" t="s">
        <v>85</v>
      </c>
      <c r="C116" s="6">
        <v>5</v>
      </c>
      <c r="D116" s="9">
        <f t="shared" si="7"/>
        <v>0.625</v>
      </c>
      <c r="E116" s="6"/>
      <c r="F116" s="6">
        <v>3</v>
      </c>
      <c r="G116" s="9">
        <f t="shared" si="8"/>
        <v>0.375</v>
      </c>
      <c r="H116" s="6"/>
      <c r="I116" s="10">
        <f t="shared" si="9"/>
        <v>8</v>
      </c>
    </row>
    <row r="117" spans="1:9" ht="10.5" customHeight="1">
      <c r="A117" s="30"/>
      <c r="B117" s="6" t="s">
        <v>1</v>
      </c>
      <c r="C117" s="6"/>
      <c r="D117" s="9"/>
      <c r="E117" s="6"/>
      <c r="F117" s="6"/>
      <c r="G117" s="9"/>
      <c r="H117" s="6"/>
      <c r="I117" s="10"/>
    </row>
    <row r="118" spans="1:9" ht="10.5" customHeight="1">
      <c r="A118" s="30"/>
      <c r="B118" s="7" t="s">
        <v>91</v>
      </c>
      <c r="C118" s="6">
        <v>1</v>
      </c>
      <c r="D118" s="9">
        <f>C118/I118</f>
        <v>0.3333333333333333</v>
      </c>
      <c r="E118" s="6"/>
      <c r="F118" s="6">
        <v>2</v>
      </c>
      <c r="G118" s="9">
        <f>F118/I118</f>
        <v>0.6666666666666666</v>
      </c>
      <c r="H118" s="6"/>
      <c r="I118" s="10">
        <f>C118+F118</f>
        <v>3</v>
      </c>
    </row>
    <row r="119" spans="1:9" ht="10.5" customHeight="1">
      <c r="A119" s="30"/>
      <c r="B119" s="6" t="s">
        <v>82</v>
      </c>
      <c r="C119" s="6">
        <v>1</v>
      </c>
      <c r="D119" s="9">
        <f>C119/I119</f>
        <v>1</v>
      </c>
      <c r="E119" s="6"/>
      <c r="F119" s="6">
        <v>0</v>
      </c>
      <c r="G119" s="9">
        <f>F119/I119</f>
        <v>0</v>
      </c>
      <c r="H119" s="6"/>
      <c r="I119" s="10">
        <f>C119+F119</f>
        <v>1</v>
      </c>
    </row>
    <row r="120" spans="1:9" ht="10.5" customHeight="1">
      <c r="A120" s="30"/>
      <c r="B120" s="14" t="s">
        <v>2</v>
      </c>
      <c r="C120" s="6"/>
      <c r="D120" s="9"/>
      <c r="E120" s="6"/>
      <c r="F120" s="6"/>
      <c r="G120" s="9"/>
      <c r="H120" s="6"/>
      <c r="I120" s="10"/>
    </row>
    <row r="121" spans="1:9" ht="10.5" customHeight="1">
      <c r="A121" s="30"/>
      <c r="B121" s="14" t="s">
        <v>92</v>
      </c>
      <c r="C121" s="6">
        <v>2</v>
      </c>
      <c r="D121" s="9">
        <f>C121/I121</f>
        <v>1</v>
      </c>
      <c r="E121" s="6"/>
      <c r="F121" s="6">
        <v>0</v>
      </c>
      <c r="G121" s="9">
        <f>F121/I121</f>
        <v>0</v>
      </c>
      <c r="H121" s="6"/>
      <c r="I121" s="10">
        <f>C121+F121</f>
        <v>2</v>
      </c>
    </row>
    <row r="122" spans="1:9" ht="10.5" customHeight="1">
      <c r="A122" s="30"/>
      <c r="B122" s="14" t="s">
        <v>91</v>
      </c>
      <c r="C122" s="6">
        <v>1</v>
      </c>
      <c r="D122" s="9">
        <f t="shared" si="7"/>
        <v>1</v>
      </c>
      <c r="E122" s="6"/>
      <c r="F122" s="6">
        <v>0</v>
      </c>
      <c r="G122" s="9">
        <f t="shared" si="8"/>
        <v>0</v>
      </c>
      <c r="H122" s="6"/>
      <c r="I122" s="10">
        <f t="shared" si="9"/>
        <v>1</v>
      </c>
    </row>
    <row r="123" spans="1:9" ht="10.5" customHeight="1">
      <c r="A123" s="30"/>
      <c r="B123" s="14" t="s">
        <v>109</v>
      </c>
      <c r="C123" s="6">
        <v>0</v>
      </c>
      <c r="D123" s="9">
        <f t="shared" si="7"/>
        <v>0</v>
      </c>
      <c r="E123" s="6"/>
      <c r="F123" s="6">
        <v>1</v>
      </c>
      <c r="G123" s="9">
        <f t="shared" si="8"/>
        <v>1</v>
      </c>
      <c r="H123" s="6"/>
      <c r="I123" s="10">
        <f t="shared" si="9"/>
        <v>1</v>
      </c>
    </row>
    <row r="124" spans="1:9" ht="10.5" customHeight="1">
      <c r="A124" s="30"/>
      <c r="B124" s="14" t="s">
        <v>90</v>
      </c>
      <c r="C124" s="6">
        <v>1</v>
      </c>
      <c r="D124" s="9">
        <f t="shared" si="7"/>
        <v>1</v>
      </c>
      <c r="E124" s="6"/>
      <c r="F124" s="6">
        <v>0</v>
      </c>
      <c r="G124" s="9">
        <f t="shared" si="8"/>
        <v>0</v>
      </c>
      <c r="H124" s="6"/>
      <c r="I124" s="10">
        <f t="shared" si="9"/>
        <v>1</v>
      </c>
    </row>
    <row r="125" spans="1:9" ht="10.5" customHeight="1">
      <c r="A125" s="30"/>
      <c r="B125" s="6" t="s">
        <v>85</v>
      </c>
      <c r="C125" s="6">
        <v>0</v>
      </c>
      <c r="D125" s="9">
        <v>0</v>
      </c>
      <c r="E125" s="6"/>
      <c r="F125" s="6">
        <v>1</v>
      </c>
      <c r="G125" s="9">
        <f t="shared" si="8"/>
        <v>1</v>
      </c>
      <c r="H125" s="6"/>
      <c r="I125" s="10">
        <f t="shared" si="9"/>
        <v>1</v>
      </c>
    </row>
    <row r="126" spans="1:9" ht="9" customHeight="1">
      <c r="A126" s="30"/>
      <c r="B126" s="6"/>
      <c r="C126" s="6"/>
      <c r="D126" s="9"/>
      <c r="E126" s="6"/>
      <c r="F126" s="6"/>
      <c r="G126" s="9"/>
      <c r="H126" s="6"/>
      <c r="I126" s="10"/>
    </row>
    <row r="127" spans="1:16" s="16" customFormat="1" ht="10.5" customHeight="1">
      <c r="A127" s="30"/>
      <c r="B127" s="15" t="s">
        <v>96</v>
      </c>
      <c r="C127" s="15">
        <f>SUM(C114:C125)</f>
        <v>12</v>
      </c>
      <c r="D127" s="17">
        <f>C127/I127</f>
        <v>0.631578947368421</v>
      </c>
      <c r="E127" s="14"/>
      <c r="F127" s="15">
        <f>SUM(F114:F125)</f>
        <v>7</v>
      </c>
      <c r="G127" s="17">
        <f>F127/I127</f>
        <v>0.3684210526315789</v>
      </c>
      <c r="H127" s="14"/>
      <c r="I127" s="12">
        <f>C127+F127</f>
        <v>19</v>
      </c>
      <c r="J127"/>
      <c r="K127"/>
      <c r="L127"/>
      <c r="M127"/>
      <c r="N127"/>
      <c r="O127"/>
      <c r="P127"/>
    </row>
    <row r="128" spans="1:9" ht="9" customHeight="1">
      <c r="A128" s="30"/>
      <c r="B128" s="6"/>
      <c r="C128" s="6"/>
      <c r="D128" s="6"/>
      <c r="E128" s="6"/>
      <c r="F128" s="6"/>
      <c r="G128" s="6"/>
      <c r="H128" s="6"/>
      <c r="I128" s="10"/>
    </row>
    <row r="129" spans="1:9" ht="12" customHeight="1">
      <c r="A129" s="25" t="s">
        <v>127</v>
      </c>
      <c r="B129" s="6"/>
      <c r="C129" s="6"/>
      <c r="D129" s="6"/>
      <c r="E129" s="6"/>
      <c r="F129" s="6"/>
      <c r="G129" s="6"/>
      <c r="H129" s="6"/>
      <c r="I129" s="10"/>
    </row>
    <row r="130" spans="1:9" ht="9" customHeight="1">
      <c r="A130" s="30"/>
      <c r="B130" s="6"/>
      <c r="C130" s="6"/>
      <c r="D130" s="6"/>
      <c r="E130" s="6"/>
      <c r="F130" s="6"/>
      <c r="G130" s="6"/>
      <c r="H130" s="6"/>
      <c r="I130" s="10"/>
    </row>
    <row r="131" spans="1:9" ht="12" customHeight="1">
      <c r="A131" s="22" t="s">
        <v>128</v>
      </c>
      <c r="B131" s="6"/>
      <c r="C131" s="6"/>
      <c r="D131" s="6"/>
      <c r="E131" s="6"/>
      <c r="F131" s="6"/>
      <c r="G131" s="6"/>
      <c r="H131" s="6"/>
      <c r="I131" s="10"/>
    </row>
    <row r="132" spans="1:9" ht="10.5" customHeight="1">
      <c r="A132" s="25"/>
      <c r="B132" s="6" t="s">
        <v>76</v>
      </c>
      <c r="C132" s="6">
        <v>2</v>
      </c>
      <c r="D132" s="9">
        <f>C132/I132</f>
        <v>0.4</v>
      </c>
      <c r="E132" s="6"/>
      <c r="F132" s="6">
        <v>3</v>
      </c>
      <c r="G132" s="9">
        <f>F132/I132</f>
        <v>0.6</v>
      </c>
      <c r="H132" s="6"/>
      <c r="I132" s="10">
        <f>C132+F132</f>
        <v>5</v>
      </c>
    </row>
    <row r="133" spans="1:9" ht="10.5" customHeight="1">
      <c r="A133" s="30"/>
      <c r="B133" s="6" t="s">
        <v>1</v>
      </c>
      <c r="C133" s="6">
        <v>4</v>
      </c>
      <c r="D133" s="9">
        <f>C133/I133</f>
        <v>0.5714285714285714</v>
      </c>
      <c r="E133" s="6"/>
      <c r="F133" s="6">
        <v>3</v>
      </c>
      <c r="G133" s="9">
        <f>F133/I133</f>
        <v>0.42857142857142855</v>
      </c>
      <c r="H133" s="6"/>
      <c r="I133" s="10">
        <f>C133+F133</f>
        <v>7</v>
      </c>
    </row>
    <row r="134" spans="1:9" ht="10.5" customHeight="1">
      <c r="A134" s="30"/>
      <c r="B134" s="6" t="s">
        <v>2</v>
      </c>
      <c r="C134" s="6">
        <v>1</v>
      </c>
      <c r="D134" s="9">
        <f>C134/I134</f>
        <v>1</v>
      </c>
      <c r="E134" s="6"/>
      <c r="F134" s="6">
        <v>0</v>
      </c>
      <c r="G134" s="9">
        <f>F134/I134</f>
        <v>0</v>
      </c>
      <c r="H134" s="6"/>
      <c r="I134" s="10">
        <f>C134+F134</f>
        <v>1</v>
      </c>
    </row>
    <row r="135" spans="1:9" ht="9" customHeight="1">
      <c r="A135" s="30"/>
      <c r="B135" s="7"/>
      <c r="C135" s="6"/>
      <c r="D135" s="6"/>
      <c r="E135" s="6"/>
      <c r="F135" s="6"/>
      <c r="G135" s="6"/>
      <c r="H135" s="6"/>
      <c r="I135" s="10"/>
    </row>
    <row r="136" spans="1:9" ht="10.5" customHeight="1">
      <c r="A136" s="30"/>
      <c r="B136" s="8" t="s">
        <v>111</v>
      </c>
      <c r="C136" s="8">
        <f>SUM(C132:C134)</f>
        <v>7</v>
      </c>
      <c r="D136" s="9">
        <f>C136/I136</f>
        <v>0.5384615384615384</v>
      </c>
      <c r="E136" s="6"/>
      <c r="F136" s="8">
        <f>SUM(F132:F134)</f>
        <v>6</v>
      </c>
      <c r="G136" s="9">
        <f>F136/I136</f>
        <v>0.46153846153846156</v>
      </c>
      <c r="H136" s="6"/>
      <c r="I136" s="11">
        <f>C136+F136</f>
        <v>13</v>
      </c>
    </row>
    <row r="137" spans="1:9" ht="9" customHeight="1">
      <c r="A137" s="30"/>
      <c r="B137" s="6"/>
      <c r="C137" s="6"/>
      <c r="D137" s="6"/>
      <c r="E137" s="6"/>
      <c r="F137" s="6"/>
      <c r="G137" s="6"/>
      <c r="H137" s="6"/>
      <c r="I137" s="10"/>
    </row>
    <row r="138" spans="1:9" ht="12" customHeight="1">
      <c r="A138" s="27" t="s">
        <v>126</v>
      </c>
      <c r="B138" s="6"/>
      <c r="C138" s="6"/>
      <c r="D138" s="6"/>
      <c r="E138" s="6"/>
      <c r="F138" s="6"/>
      <c r="G138" s="6"/>
      <c r="H138" s="6"/>
      <c r="I138" s="10"/>
    </row>
    <row r="139" spans="1:9" ht="9" customHeight="1">
      <c r="A139" s="30"/>
      <c r="B139" s="6"/>
      <c r="C139" s="6"/>
      <c r="D139" s="6"/>
      <c r="E139" s="6"/>
      <c r="F139" s="6"/>
      <c r="G139" s="6"/>
      <c r="H139" s="6"/>
      <c r="I139" s="10"/>
    </row>
    <row r="140" spans="1:9" ht="12" customHeight="1">
      <c r="A140" s="22" t="s">
        <v>122</v>
      </c>
      <c r="B140" s="6"/>
      <c r="C140" s="6"/>
      <c r="D140" s="6"/>
      <c r="E140" s="6"/>
      <c r="F140" s="6"/>
      <c r="G140" s="6"/>
      <c r="H140" s="6"/>
      <c r="I140" s="10"/>
    </row>
    <row r="141" spans="1:9" ht="10.5" customHeight="1">
      <c r="A141" s="25"/>
      <c r="B141" s="6" t="s">
        <v>71</v>
      </c>
      <c r="C141" s="6">
        <v>7</v>
      </c>
      <c r="D141" s="9">
        <f>C141/I141</f>
        <v>0.5833333333333334</v>
      </c>
      <c r="E141" s="6"/>
      <c r="F141" s="6">
        <v>5</v>
      </c>
      <c r="G141" s="9">
        <f>F141/I141</f>
        <v>0.4166666666666667</v>
      </c>
      <c r="H141" s="6"/>
      <c r="I141" s="10">
        <f>C141+F141</f>
        <v>12</v>
      </c>
    </row>
    <row r="142" spans="1:9" ht="10.5" customHeight="1">
      <c r="A142" s="30"/>
      <c r="B142" s="6" t="s">
        <v>12</v>
      </c>
      <c r="C142" s="6">
        <v>3</v>
      </c>
      <c r="D142" s="9">
        <f>C142/I142</f>
        <v>0.6</v>
      </c>
      <c r="E142" s="6"/>
      <c r="F142" s="6">
        <v>2</v>
      </c>
      <c r="G142" s="9">
        <f>F142/I142</f>
        <v>0.4</v>
      </c>
      <c r="H142" s="6"/>
      <c r="I142" s="10">
        <f>C142+F142</f>
        <v>5</v>
      </c>
    </row>
    <row r="143" spans="1:9" ht="10.5" customHeight="1">
      <c r="A143" s="30"/>
      <c r="B143" s="6" t="s">
        <v>1</v>
      </c>
      <c r="C143" s="6"/>
      <c r="D143" s="6"/>
      <c r="E143" s="6"/>
      <c r="F143" s="6"/>
      <c r="G143" s="6"/>
      <c r="H143" s="6"/>
      <c r="I143" s="10"/>
    </row>
    <row r="144" spans="1:9" ht="10.5" customHeight="1">
      <c r="A144" s="30"/>
      <c r="B144" s="7" t="s">
        <v>42</v>
      </c>
      <c r="C144" s="6">
        <v>4</v>
      </c>
      <c r="D144" s="9">
        <f aca="true" t="shared" si="10" ref="D144:D150">C144/I144</f>
        <v>1</v>
      </c>
      <c r="E144" s="6"/>
      <c r="F144" s="6">
        <v>0</v>
      </c>
      <c r="G144" s="9">
        <f aca="true" t="shared" si="11" ref="G144:G150">F144/I144</f>
        <v>0</v>
      </c>
      <c r="H144" s="6"/>
      <c r="I144" s="10">
        <f aca="true" t="shared" si="12" ref="I144:I151">C144+F144</f>
        <v>4</v>
      </c>
    </row>
    <row r="145" spans="1:9" ht="10.5" customHeight="1">
      <c r="A145" s="30"/>
      <c r="B145" s="7" t="s">
        <v>43</v>
      </c>
      <c r="C145" s="6">
        <v>5</v>
      </c>
      <c r="D145" s="9">
        <f t="shared" si="10"/>
        <v>0.7142857142857143</v>
      </c>
      <c r="E145" s="6"/>
      <c r="F145" s="6">
        <v>2</v>
      </c>
      <c r="G145" s="9">
        <f t="shared" si="11"/>
        <v>0.2857142857142857</v>
      </c>
      <c r="H145" s="6"/>
      <c r="I145" s="10">
        <f t="shared" si="12"/>
        <v>7</v>
      </c>
    </row>
    <row r="146" spans="1:9" ht="10.5" customHeight="1">
      <c r="A146" s="30"/>
      <c r="B146" s="7" t="s">
        <v>44</v>
      </c>
      <c r="C146" s="6">
        <v>1</v>
      </c>
      <c r="D146" s="9">
        <f>C146/I146</f>
        <v>1</v>
      </c>
      <c r="E146" s="6"/>
      <c r="F146" s="6">
        <v>0</v>
      </c>
      <c r="G146" s="9">
        <f>F146/I146</f>
        <v>0</v>
      </c>
      <c r="H146" s="6"/>
      <c r="I146" s="10">
        <f t="shared" si="12"/>
        <v>1</v>
      </c>
    </row>
    <row r="147" spans="1:9" ht="10.5" customHeight="1">
      <c r="A147" s="30"/>
      <c r="B147" s="7" t="s">
        <v>45</v>
      </c>
      <c r="C147" s="6">
        <v>1</v>
      </c>
      <c r="D147" s="9">
        <f t="shared" si="10"/>
        <v>0.25</v>
      </c>
      <c r="E147" s="6"/>
      <c r="F147" s="6">
        <v>3</v>
      </c>
      <c r="G147" s="9">
        <f t="shared" si="11"/>
        <v>0.75</v>
      </c>
      <c r="H147" s="6"/>
      <c r="I147" s="10">
        <f t="shared" si="12"/>
        <v>4</v>
      </c>
    </row>
    <row r="148" spans="1:9" ht="10.5" customHeight="1">
      <c r="A148" s="30"/>
      <c r="B148" s="7" t="s">
        <v>93</v>
      </c>
      <c r="C148" s="6">
        <v>2</v>
      </c>
      <c r="D148" s="9">
        <f>C148/I148</f>
        <v>0.6666666666666666</v>
      </c>
      <c r="E148" s="6"/>
      <c r="F148" s="6">
        <v>1</v>
      </c>
      <c r="G148" s="9">
        <f>F148/I148</f>
        <v>0.3333333333333333</v>
      </c>
      <c r="H148" s="6"/>
      <c r="I148" s="10">
        <f t="shared" si="12"/>
        <v>3</v>
      </c>
    </row>
    <row r="149" spans="1:9" ht="10.5" customHeight="1">
      <c r="A149" s="30"/>
      <c r="B149" s="7" t="s">
        <v>46</v>
      </c>
      <c r="C149" s="6">
        <v>2</v>
      </c>
      <c r="D149" s="9">
        <f t="shared" si="10"/>
        <v>0.4</v>
      </c>
      <c r="E149" s="6"/>
      <c r="F149" s="6">
        <v>3</v>
      </c>
      <c r="G149" s="9">
        <f t="shared" si="11"/>
        <v>0.6</v>
      </c>
      <c r="H149" s="6"/>
      <c r="I149" s="10">
        <f t="shared" si="12"/>
        <v>5</v>
      </c>
    </row>
    <row r="150" spans="1:9" ht="12" customHeight="1">
      <c r="A150" s="30"/>
      <c r="B150" s="28" t="s">
        <v>119</v>
      </c>
      <c r="C150" s="6">
        <v>2</v>
      </c>
      <c r="D150" s="9">
        <f t="shared" si="10"/>
        <v>0.2857142857142857</v>
      </c>
      <c r="E150" s="6"/>
      <c r="F150" s="6">
        <v>5</v>
      </c>
      <c r="G150" s="9">
        <f t="shared" si="11"/>
        <v>0.7142857142857143</v>
      </c>
      <c r="H150" s="6"/>
      <c r="I150" s="10">
        <f t="shared" si="12"/>
        <v>7</v>
      </c>
    </row>
    <row r="151" spans="1:9" ht="10.5" customHeight="1">
      <c r="A151" s="30"/>
      <c r="B151" s="7" t="s">
        <v>84</v>
      </c>
      <c r="C151" s="6">
        <v>1</v>
      </c>
      <c r="D151" s="9">
        <f>C151/I151</f>
        <v>1</v>
      </c>
      <c r="E151" s="6"/>
      <c r="F151" s="6">
        <v>0</v>
      </c>
      <c r="G151" s="9">
        <f>F151/I151</f>
        <v>0</v>
      </c>
      <c r="H151" s="6"/>
      <c r="I151" s="10">
        <f t="shared" si="12"/>
        <v>1</v>
      </c>
    </row>
    <row r="152" spans="1:9" ht="10.5" customHeight="1">
      <c r="A152" s="30"/>
      <c r="B152" s="6" t="s">
        <v>2</v>
      </c>
      <c r="C152" s="6"/>
      <c r="D152" s="6"/>
      <c r="E152" s="6"/>
      <c r="F152" s="6"/>
      <c r="G152" s="6"/>
      <c r="H152" s="6"/>
      <c r="I152" s="10"/>
    </row>
    <row r="153" spans="1:9" ht="10.5" customHeight="1">
      <c r="A153" s="30"/>
      <c r="B153" s="7" t="s">
        <v>43</v>
      </c>
      <c r="C153" s="6">
        <v>6</v>
      </c>
      <c r="D153" s="9">
        <f>C153/I153</f>
        <v>1</v>
      </c>
      <c r="E153" s="6"/>
      <c r="F153" s="6">
        <v>0</v>
      </c>
      <c r="G153" s="9">
        <f>F153/I153</f>
        <v>0</v>
      </c>
      <c r="H153" s="6"/>
      <c r="I153" s="10">
        <f>C153+F153</f>
        <v>6</v>
      </c>
    </row>
    <row r="154" spans="1:9" ht="10.5" customHeight="1">
      <c r="A154" s="30"/>
      <c r="B154" s="7" t="s">
        <v>44</v>
      </c>
      <c r="C154" s="6">
        <v>0</v>
      </c>
      <c r="D154" s="9">
        <f>C154/I154</f>
        <v>0</v>
      </c>
      <c r="E154" s="6"/>
      <c r="F154" s="6">
        <v>2</v>
      </c>
      <c r="G154" s="9">
        <f>F154/I154</f>
        <v>1</v>
      </c>
      <c r="H154" s="6"/>
      <c r="I154" s="10">
        <f>C154+F154</f>
        <v>2</v>
      </c>
    </row>
    <row r="155" spans="1:9" ht="10.5" customHeight="1">
      <c r="A155" s="30"/>
      <c r="B155" s="7" t="s">
        <v>45</v>
      </c>
      <c r="C155" s="6">
        <v>5</v>
      </c>
      <c r="D155" s="9">
        <f>C155/I155</f>
        <v>0.625</v>
      </c>
      <c r="E155" s="6"/>
      <c r="F155" s="6">
        <v>3</v>
      </c>
      <c r="G155" s="9">
        <f>F155/I155</f>
        <v>0.375</v>
      </c>
      <c r="H155" s="6"/>
      <c r="I155" s="10">
        <f>C155+F155</f>
        <v>8</v>
      </c>
    </row>
    <row r="156" spans="1:9" ht="10.5" customHeight="1">
      <c r="A156" s="30"/>
      <c r="B156" s="7" t="s">
        <v>46</v>
      </c>
      <c r="C156" s="6">
        <v>1</v>
      </c>
      <c r="D156" s="9">
        <f>C156/I156</f>
        <v>1</v>
      </c>
      <c r="E156" s="6"/>
      <c r="F156" s="6">
        <v>0</v>
      </c>
      <c r="G156" s="9">
        <f>F156/I156</f>
        <v>0</v>
      </c>
      <c r="H156" s="6"/>
      <c r="I156" s="10">
        <f>C156+F156</f>
        <v>1</v>
      </c>
    </row>
    <row r="157" spans="1:9" ht="12" customHeight="1">
      <c r="A157" s="30"/>
      <c r="B157" s="28" t="s">
        <v>119</v>
      </c>
      <c r="C157" s="6">
        <v>4</v>
      </c>
      <c r="D157" s="9">
        <f>C157/I157</f>
        <v>0.5714285714285714</v>
      </c>
      <c r="E157" s="6"/>
      <c r="F157" s="6">
        <v>3</v>
      </c>
      <c r="G157" s="9">
        <f>F157/I157</f>
        <v>0.42857142857142855</v>
      </c>
      <c r="H157" s="6"/>
      <c r="I157" s="10">
        <f>C157+F157</f>
        <v>7</v>
      </c>
    </row>
    <row r="158" spans="1:9" ht="9" customHeight="1">
      <c r="A158" s="30"/>
      <c r="B158" s="7"/>
      <c r="C158" s="6"/>
      <c r="D158" s="6"/>
      <c r="E158" s="6"/>
      <c r="F158" s="6"/>
      <c r="G158" s="6"/>
      <c r="H158" s="6"/>
      <c r="I158" s="10"/>
    </row>
    <row r="159" spans="1:9" ht="10.5" customHeight="1">
      <c r="A159" s="30"/>
      <c r="B159" s="8" t="s">
        <v>111</v>
      </c>
      <c r="C159" s="8">
        <f>SUM(C141:C157)</f>
        <v>44</v>
      </c>
      <c r="D159" s="9">
        <f>C159/I159</f>
        <v>0.6027397260273972</v>
      </c>
      <c r="E159" s="6"/>
      <c r="F159" s="8">
        <f>SUM(F141:F157)</f>
        <v>29</v>
      </c>
      <c r="G159" s="9">
        <f>F159/I159</f>
        <v>0.3972602739726027</v>
      </c>
      <c r="H159" s="6"/>
      <c r="I159" s="11">
        <f>C159+F159</f>
        <v>73</v>
      </c>
    </row>
    <row r="160" spans="1:9" ht="9" customHeight="1">
      <c r="A160" s="30"/>
      <c r="B160" s="8"/>
      <c r="C160" s="8"/>
      <c r="D160" s="9"/>
      <c r="E160" s="6"/>
      <c r="F160" s="8"/>
      <c r="G160" s="9"/>
      <c r="H160" s="6"/>
      <c r="I160" s="11"/>
    </row>
    <row r="161" spans="1:9" ht="12" customHeight="1">
      <c r="A161" s="22" t="s">
        <v>123</v>
      </c>
      <c r="B161" s="6"/>
      <c r="C161" s="6"/>
      <c r="D161" s="6"/>
      <c r="E161" s="6"/>
      <c r="F161" s="6"/>
      <c r="G161" s="6"/>
      <c r="H161" s="6"/>
      <c r="I161" s="10"/>
    </row>
    <row r="162" spans="1:9" ht="10.5" customHeight="1">
      <c r="A162" s="30"/>
      <c r="B162" s="6" t="s">
        <v>14</v>
      </c>
      <c r="C162" s="6">
        <v>20</v>
      </c>
      <c r="D162" s="9">
        <f>C162/I162</f>
        <v>0.9090909090909091</v>
      </c>
      <c r="E162" s="6"/>
      <c r="F162" s="6">
        <v>2</v>
      </c>
      <c r="G162" s="9">
        <f>F162/I162</f>
        <v>0.09090909090909091</v>
      </c>
      <c r="H162" s="6"/>
      <c r="I162" s="10">
        <f>C162+F162</f>
        <v>22</v>
      </c>
    </row>
    <row r="163" spans="1:9" ht="9" customHeight="1">
      <c r="A163" s="30"/>
      <c r="B163" s="6"/>
      <c r="C163" s="6"/>
      <c r="D163" s="6"/>
      <c r="E163" s="6"/>
      <c r="F163" s="6"/>
      <c r="G163" s="6"/>
      <c r="H163" s="6"/>
      <c r="I163" s="10"/>
    </row>
    <row r="164" spans="1:9" ht="10.5" customHeight="1">
      <c r="A164" s="30"/>
      <c r="B164" s="8" t="s">
        <v>111</v>
      </c>
      <c r="C164" s="8">
        <f>C162</f>
        <v>20</v>
      </c>
      <c r="D164" s="9">
        <f>C164/I164</f>
        <v>0.9090909090909091</v>
      </c>
      <c r="E164" s="6"/>
      <c r="F164" s="8">
        <f>F162</f>
        <v>2</v>
      </c>
      <c r="G164" s="9">
        <f>F164/I164</f>
        <v>0.09090909090909091</v>
      </c>
      <c r="H164" s="6"/>
      <c r="I164" s="11">
        <f>C164+F164</f>
        <v>22</v>
      </c>
    </row>
    <row r="165" spans="1:9" ht="9" customHeight="1">
      <c r="A165" s="30"/>
      <c r="B165" s="6"/>
      <c r="C165" s="6"/>
      <c r="D165" s="6"/>
      <c r="E165" s="6"/>
      <c r="F165" s="6"/>
      <c r="G165" s="6"/>
      <c r="H165" s="6"/>
      <c r="I165" s="10"/>
    </row>
    <row r="166" spans="1:9" ht="12" customHeight="1">
      <c r="A166" s="26" t="s">
        <v>124</v>
      </c>
      <c r="B166" s="6"/>
      <c r="C166" s="6"/>
      <c r="D166" s="6"/>
      <c r="E166" s="6"/>
      <c r="F166" s="6"/>
      <c r="G166" s="6"/>
      <c r="H166" s="6"/>
      <c r="I166" s="10"/>
    </row>
    <row r="167" spans="1:9" ht="10.5" customHeight="1">
      <c r="A167" s="27"/>
      <c r="B167" s="6" t="s">
        <v>1</v>
      </c>
      <c r="C167" s="6">
        <v>2</v>
      </c>
      <c r="D167" s="9">
        <f>C167/I167</f>
        <v>0.6666666666666666</v>
      </c>
      <c r="E167" s="6"/>
      <c r="F167" s="6">
        <v>1</v>
      </c>
      <c r="G167" s="9">
        <f>F167/I167</f>
        <v>0.3333333333333333</v>
      </c>
      <c r="H167" s="6"/>
      <c r="I167" s="10">
        <f>C167+F167</f>
        <v>3</v>
      </c>
    </row>
    <row r="168" spans="1:9" ht="10.5" customHeight="1">
      <c r="A168" s="30"/>
      <c r="B168" s="6" t="s">
        <v>2</v>
      </c>
      <c r="C168" s="6">
        <v>0</v>
      </c>
      <c r="D168" s="9">
        <f>C168/I168</f>
        <v>0</v>
      </c>
      <c r="E168" s="6"/>
      <c r="F168" s="6">
        <v>1</v>
      </c>
      <c r="G168" s="9">
        <f>F168/I168</f>
        <v>1</v>
      </c>
      <c r="H168" s="6"/>
      <c r="I168" s="10">
        <f>C168+F168</f>
        <v>1</v>
      </c>
    </row>
    <row r="169" spans="1:9" ht="9" customHeight="1">
      <c r="A169" s="30"/>
      <c r="B169" s="6"/>
      <c r="C169" s="6"/>
      <c r="D169" s="6"/>
      <c r="E169" s="6"/>
      <c r="F169" s="6"/>
      <c r="G169" s="6"/>
      <c r="H169" s="6"/>
      <c r="I169" s="10"/>
    </row>
    <row r="170" spans="1:9" ht="10.5" customHeight="1">
      <c r="A170" s="30"/>
      <c r="B170" s="8" t="s">
        <v>111</v>
      </c>
      <c r="C170" s="8">
        <f>SUM(C167:C168)</f>
        <v>2</v>
      </c>
      <c r="D170" s="9">
        <f>C170/I170</f>
        <v>0.5</v>
      </c>
      <c r="E170" s="6"/>
      <c r="F170" s="8">
        <f>SUM(F167:F168)</f>
        <v>2</v>
      </c>
      <c r="G170" s="9">
        <f>F170/I170</f>
        <v>0.5</v>
      </c>
      <c r="H170" s="6"/>
      <c r="I170" s="11">
        <f>C170+F170</f>
        <v>4</v>
      </c>
    </row>
    <row r="171" spans="1:9" ht="9" customHeight="1">
      <c r="A171" s="30"/>
      <c r="B171" s="6"/>
      <c r="C171" s="6"/>
      <c r="D171" s="6"/>
      <c r="E171" s="6"/>
      <c r="F171" s="6"/>
      <c r="G171" s="6"/>
      <c r="H171" s="6"/>
      <c r="I171" s="10"/>
    </row>
    <row r="172" spans="1:9" ht="12" customHeight="1">
      <c r="A172" s="22" t="s">
        <v>125</v>
      </c>
      <c r="B172" s="14"/>
      <c r="C172" s="6"/>
      <c r="D172" s="6"/>
      <c r="E172" s="6"/>
      <c r="F172" s="6"/>
      <c r="G172" s="6"/>
      <c r="H172" s="6"/>
      <c r="I172" s="10"/>
    </row>
    <row r="173" spans="1:9" ht="10.5" customHeight="1">
      <c r="A173" s="30"/>
      <c r="B173" s="6" t="s">
        <v>108</v>
      </c>
      <c r="C173" s="6">
        <f>44+1</f>
        <v>45</v>
      </c>
      <c r="D173" s="9">
        <f>C173/I173</f>
        <v>0.9375</v>
      </c>
      <c r="E173" s="6"/>
      <c r="F173" s="6">
        <f>3+0</f>
        <v>3</v>
      </c>
      <c r="G173" s="9">
        <f>F173/I173</f>
        <v>0.0625</v>
      </c>
      <c r="H173" s="6"/>
      <c r="I173" s="10">
        <f>C173+F173</f>
        <v>48</v>
      </c>
    </row>
    <row r="174" spans="1:9" ht="10.5" customHeight="1">
      <c r="A174" s="30"/>
      <c r="B174" s="6" t="s">
        <v>88</v>
      </c>
      <c r="C174" s="6">
        <v>36</v>
      </c>
      <c r="D174" s="9">
        <f>C174/I174</f>
        <v>0.72</v>
      </c>
      <c r="E174" s="6"/>
      <c r="F174" s="6">
        <v>14</v>
      </c>
      <c r="G174" s="9">
        <f>F174/I174</f>
        <v>0.28</v>
      </c>
      <c r="H174" s="6"/>
      <c r="I174" s="10">
        <f>C174+F174</f>
        <v>50</v>
      </c>
    </row>
    <row r="175" spans="1:9" ht="10.5" customHeight="1">
      <c r="A175" s="30"/>
      <c r="B175" s="14" t="s">
        <v>1</v>
      </c>
      <c r="C175" s="6">
        <v>5</v>
      </c>
      <c r="D175" s="9">
        <f>C175/I175</f>
        <v>0.7142857142857143</v>
      </c>
      <c r="E175" s="6"/>
      <c r="F175" s="6">
        <v>2</v>
      </c>
      <c r="G175" s="9">
        <f>F175/I175</f>
        <v>0.2857142857142857</v>
      </c>
      <c r="H175" s="6"/>
      <c r="I175" s="10">
        <f>C175+F175</f>
        <v>7</v>
      </c>
    </row>
    <row r="176" spans="1:9" ht="9" customHeight="1">
      <c r="A176" s="30"/>
      <c r="B176" s="6"/>
      <c r="C176" s="6"/>
      <c r="D176" s="6"/>
      <c r="E176" s="6"/>
      <c r="F176" s="6"/>
      <c r="G176" s="6"/>
      <c r="H176" s="6"/>
      <c r="I176" s="10"/>
    </row>
    <row r="177" spans="1:9" ht="10.5" customHeight="1">
      <c r="A177" s="30"/>
      <c r="B177" s="8" t="s">
        <v>111</v>
      </c>
      <c r="C177" s="8">
        <f>SUM(C173:C175)</f>
        <v>86</v>
      </c>
      <c r="D177" s="9">
        <f>C177/I177</f>
        <v>0.819047619047619</v>
      </c>
      <c r="E177" s="6"/>
      <c r="F177" s="8">
        <f>SUM(F173:F175)</f>
        <v>19</v>
      </c>
      <c r="G177" s="9">
        <f>F177/I177</f>
        <v>0.18095238095238095</v>
      </c>
      <c r="H177" s="6"/>
      <c r="I177" s="11">
        <f>C177+F177</f>
        <v>105</v>
      </c>
    </row>
    <row r="178" spans="1:9" ht="9" customHeight="1">
      <c r="A178" s="30"/>
      <c r="B178" s="6"/>
      <c r="C178" s="6"/>
      <c r="D178" s="6"/>
      <c r="E178" s="6"/>
      <c r="F178" s="6"/>
      <c r="G178" s="6"/>
      <c r="H178" s="6"/>
      <c r="I178" s="10"/>
    </row>
    <row r="179" spans="1:9" ht="10.5" customHeight="1">
      <c r="A179" s="30"/>
      <c r="B179" s="8" t="s">
        <v>96</v>
      </c>
      <c r="C179" s="8">
        <f>C177+C170+C164+C159+C136</f>
        <v>159</v>
      </c>
      <c r="D179" s="9">
        <f>C179/I179</f>
        <v>0.7327188940092166</v>
      </c>
      <c r="E179" s="8"/>
      <c r="F179" s="8">
        <f>F177+F170+F164+F159+F136</f>
        <v>58</v>
      </c>
      <c r="G179" s="9">
        <f>F179/I179</f>
        <v>0.2672811059907834</v>
      </c>
      <c r="H179" s="8"/>
      <c r="I179" s="11">
        <f>C179+F179</f>
        <v>217</v>
      </c>
    </row>
    <row r="180" spans="1:9" ht="9" customHeight="1">
      <c r="A180" s="30"/>
      <c r="B180" s="6"/>
      <c r="C180" s="6"/>
      <c r="D180" s="6"/>
      <c r="E180" s="6"/>
      <c r="F180" s="6"/>
      <c r="G180" s="6"/>
      <c r="H180" s="6"/>
      <c r="I180" s="10"/>
    </row>
    <row r="181" spans="1:9" ht="12" customHeight="1">
      <c r="A181" s="25" t="s">
        <v>120</v>
      </c>
      <c r="B181" s="6"/>
      <c r="C181" s="6"/>
      <c r="D181" s="6"/>
      <c r="E181" s="6"/>
      <c r="F181" s="6"/>
      <c r="G181" s="6"/>
      <c r="H181" s="6"/>
      <c r="I181" s="10"/>
    </row>
    <row r="182" spans="1:9" ht="10.5" customHeight="1">
      <c r="A182" s="30"/>
      <c r="B182" s="6" t="s">
        <v>1</v>
      </c>
      <c r="C182" s="6"/>
      <c r="D182" s="6"/>
      <c r="E182" s="6"/>
      <c r="F182" s="6"/>
      <c r="G182" s="6"/>
      <c r="H182" s="6"/>
      <c r="I182" s="10"/>
    </row>
    <row r="183" spans="1:9" ht="10.5" customHeight="1">
      <c r="A183" s="30"/>
      <c r="B183" s="7" t="s">
        <v>41</v>
      </c>
      <c r="C183" s="6">
        <v>8</v>
      </c>
      <c r="D183" s="9">
        <f>C183/I183</f>
        <v>0.8888888888888888</v>
      </c>
      <c r="E183" s="6"/>
      <c r="F183" s="6">
        <v>1</v>
      </c>
      <c r="G183" s="9">
        <f>F183/I183</f>
        <v>0.1111111111111111</v>
      </c>
      <c r="H183" s="6"/>
      <c r="I183" s="10">
        <f>C183+F183</f>
        <v>9</v>
      </c>
    </row>
    <row r="184" spans="1:9" ht="10.5" customHeight="1">
      <c r="A184" s="30"/>
      <c r="B184" s="7" t="s">
        <v>77</v>
      </c>
      <c r="C184" s="6">
        <v>1</v>
      </c>
      <c r="D184" s="9">
        <f>C184/I184</f>
        <v>1</v>
      </c>
      <c r="E184" s="6"/>
      <c r="F184" s="6">
        <v>0</v>
      </c>
      <c r="G184" s="9">
        <f>F184/I184</f>
        <v>0</v>
      </c>
      <c r="H184" s="6"/>
      <c r="I184" s="10">
        <f>C184+F184</f>
        <v>1</v>
      </c>
    </row>
    <row r="185" spans="1:9" ht="9" customHeight="1">
      <c r="A185" s="30"/>
      <c r="B185" s="7"/>
      <c r="C185" s="6"/>
      <c r="D185" s="6"/>
      <c r="E185" s="6"/>
      <c r="F185" s="6"/>
      <c r="G185" s="6"/>
      <c r="H185" s="6"/>
      <c r="I185" s="10"/>
    </row>
    <row r="186" spans="1:9" ht="10.5" customHeight="1">
      <c r="A186" s="30"/>
      <c r="B186" s="8" t="s">
        <v>96</v>
      </c>
      <c r="C186" s="8">
        <f>SUM(C183:C184)</f>
        <v>9</v>
      </c>
      <c r="D186" s="9">
        <f>C186/I186</f>
        <v>0.9</v>
      </c>
      <c r="E186" s="6"/>
      <c r="F186" s="8">
        <f>SUM(F183:F184)</f>
        <v>1</v>
      </c>
      <c r="G186" s="9">
        <f>F186/I186</f>
        <v>0.1</v>
      </c>
      <c r="H186" s="6"/>
      <c r="I186" s="11">
        <f>C186+F186</f>
        <v>10</v>
      </c>
    </row>
    <row r="187" spans="1:9" ht="9" customHeight="1">
      <c r="A187" s="30"/>
      <c r="B187" s="6"/>
      <c r="C187" s="6"/>
      <c r="D187" s="6"/>
      <c r="E187" s="6"/>
      <c r="F187" s="6"/>
      <c r="G187" s="6"/>
      <c r="H187" s="6"/>
      <c r="I187" s="10"/>
    </row>
    <row r="188" spans="1:9" ht="10.5" customHeight="1">
      <c r="A188" s="25" t="s">
        <v>61</v>
      </c>
      <c r="B188" s="6"/>
      <c r="C188" s="6"/>
      <c r="D188" s="6"/>
      <c r="E188" s="6"/>
      <c r="F188" s="6"/>
      <c r="G188" s="6"/>
      <c r="H188" s="6"/>
      <c r="I188" s="10"/>
    </row>
    <row r="189" spans="1:9" ht="10.5" customHeight="1">
      <c r="A189" s="25"/>
      <c r="B189" s="6" t="s">
        <v>83</v>
      </c>
      <c r="C189" s="6">
        <v>2</v>
      </c>
      <c r="D189" s="9">
        <f>C189/I189</f>
        <v>1</v>
      </c>
      <c r="E189" s="6"/>
      <c r="F189" s="6">
        <v>0</v>
      </c>
      <c r="G189" s="9">
        <f>F189/I189</f>
        <v>0</v>
      </c>
      <c r="H189" s="6"/>
      <c r="I189" s="10">
        <f>C189+F189</f>
        <v>2</v>
      </c>
    </row>
    <row r="190" spans="1:9" ht="10.5" customHeight="1">
      <c r="A190" s="30"/>
      <c r="B190" s="6" t="s">
        <v>68</v>
      </c>
      <c r="C190" s="6">
        <v>1</v>
      </c>
      <c r="D190" s="9">
        <f>C190/I190</f>
        <v>1</v>
      </c>
      <c r="E190" s="6"/>
      <c r="F190" s="6">
        <v>0</v>
      </c>
      <c r="G190" s="9">
        <f>F190/I190</f>
        <v>0</v>
      </c>
      <c r="H190" s="6"/>
      <c r="I190" s="10">
        <f>C190+F190</f>
        <v>1</v>
      </c>
    </row>
    <row r="191" spans="1:9" ht="10.5" customHeight="1">
      <c r="A191" s="30"/>
      <c r="B191" s="6" t="s">
        <v>116</v>
      </c>
      <c r="C191" s="6">
        <v>5</v>
      </c>
      <c r="D191" s="9">
        <f>C191/I191</f>
        <v>0.5555555555555556</v>
      </c>
      <c r="E191" s="6"/>
      <c r="F191" s="6">
        <v>4</v>
      </c>
      <c r="G191" s="9">
        <f>F191/I191</f>
        <v>0.4444444444444444</v>
      </c>
      <c r="H191" s="6"/>
      <c r="I191" s="10">
        <f>C191+F191</f>
        <v>9</v>
      </c>
    </row>
    <row r="192" spans="1:9" ht="9" customHeight="1">
      <c r="A192" s="30"/>
      <c r="B192" s="18"/>
      <c r="C192" s="6"/>
      <c r="D192" s="9"/>
      <c r="E192" s="6"/>
      <c r="F192" s="6"/>
      <c r="G192" s="9"/>
      <c r="H192" s="6"/>
      <c r="I192" s="10"/>
    </row>
    <row r="193" spans="1:9" ht="10.5" customHeight="1">
      <c r="A193" s="30"/>
      <c r="B193" s="8" t="s">
        <v>96</v>
      </c>
      <c r="C193" s="8">
        <f>SUM(C189:C191)</f>
        <v>8</v>
      </c>
      <c r="D193" s="9">
        <f>C193/I193</f>
        <v>0.6666666666666666</v>
      </c>
      <c r="E193" s="6"/>
      <c r="F193" s="8">
        <f>SUM(F189:F191)</f>
        <v>4</v>
      </c>
      <c r="G193" s="9">
        <f>F193/I193</f>
        <v>0.3333333333333333</v>
      </c>
      <c r="H193" s="6"/>
      <c r="I193" s="11">
        <f>C193+F193</f>
        <v>12</v>
      </c>
    </row>
    <row r="194" spans="1:9" ht="9" customHeight="1">
      <c r="A194" s="30"/>
      <c r="B194" s="6"/>
      <c r="C194" s="6"/>
      <c r="D194" s="6"/>
      <c r="E194" s="6"/>
      <c r="F194" s="6"/>
      <c r="G194" s="6"/>
      <c r="H194" s="6"/>
      <c r="I194" s="10"/>
    </row>
    <row r="195" spans="1:9" ht="10.5" customHeight="1">
      <c r="A195" s="27" t="s">
        <v>69</v>
      </c>
      <c r="B195" s="6"/>
      <c r="C195" s="6"/>
      <c r="D195" s="6"/>
      <c r="E195" s="6"/>
      <c r="F195" s="6"/>
      <c r="G195" s="6"/>
      <c r="H195" s="6"/>
      <c r="I195" s="10"/>
    </row>
    <row r="196" spans="1:9" ht="10.5" customHeight="1">
      <c r="A196" s="27"/>
      <c r="B196" s="6" t="s">
        <v>70</v>
      </c>
      <c r="C196" s="6">
        <v>1</v>
      </c>
      <c r="D196" s="9">
        <f>C196/I196</f>
        <v>0.5</v>
      </c>
      <c r="E196" s="6"/>
      <c r="F196" s="6">
        <v>1</v>
      </c>
      <c r="G196" s="9">
        <f>F196/I196</f>
        <v>0.5</v>
      </c>
      <c r="H196" s="6"/>
      <c r="I196" s="10">
        <f>C196+F196</f>
        <v>2</v>
      </c>
    </row>
    <row r="197" spans="1:9" ht="9" customHeight="1">
      <c r="A197" s="27"/>
      <c r="B197" s="6"/>
      <c r="C197" s="6"/>
      <c r="D197" s="6"/>
      <c r="E197" s="6"/>
      <c r="F197" s="6"/>
      <c r="G197" s="6"/>
      <c r="H197" s="6"/>
      <c r="I197" s="10"/>
    </row>
    <row r="198" spans="1:9" ht="10.5" customHeight="1">
      <c r="A198" s="30"/>
      <c r="B198" s="8" t="s">
        <v>96</v>
      </c>
      <c r="C198" s="8">
        <f>C196</f>
        <v>1</v>
      </c>
      <c r="D198" s="9">
        <f>C198/I198</f>
        <v>0.5</v>
      </c>
      <c r="E198" s="6"/>
      <c r="F198" s="8">
        <f>F196</f>
        <v>1</v>
      </c>
      <c r="G198" s="9">
        <f>F198/I198</f>
        <v>0.5</v>
      </c>
      <c r="H198" s="6"/>
      <c r="I198" s="12">
        <f>I196</f>
        <v>2</v>
      </c>
    </row>
    <row r="199" spans="1:9" ht="9" customHeight="1">
      <c r="A199" s="30"/>
      <c r="B199" s="6"/>
      <c r="C199" s="6"/>
      <c r="D199" s="6"/>
      <c r="E199" s="6"/>
      <c r="F199" s="6"/>
      <c r="G199" s="6"/>
      <c r="H199" s="6"/>
      <c r="I199" s="10"/>
    </row>
    <row r="200" spans="1:9" ht="10.5" customHeight="1">
      <c r="A200" s="25" t="s">
        <v>67</v>
      </c>
      <c r="B200" s="6"/>
      <c r="C200" s="6"/>
      <c r="D200" s="6"/>
      <c r="E200" s="6"/>
      <c r="F200" s="6"/>
      <c r="G200" s="6"/>
      <c r="H200" s="6"/>
      <c r="I200" s="10"/>
    </row>
    <row r="201" spans="1:9" ht="10.5" customHeight="1">
      <c r="A201" s="30"/>
      <c r="B201" s="6" t="s">
        <v>13</v>
      </c>
      <c r="C201" s="6">
        <v>5</v>
      </c>
      <c r="D201" s="9">
        <f>C201/I201</f>
        <v>0.7142857142857143</v>
      </c>
      <c r="E201" s="6"/>
      <c r="F201" s="6">
        <v>2</v>
      </c>
      <c r="G201" s="9">
        <f>F201/I201</f>
        <v>0.2857142857142857</v>
      </c>
      <c r="H201" s="6"/>
      <c r="I201" s="10">
        <f>C201+F201</f>
        <v>7</v>
      </c>
    </row>
    <row r="202" spans="1:9" ht="9" customHeight="1">
      <c r="A202" s="30"/>
      <c r="B202" s="6"/>
      <c r="C202" s="6"/>
      <c r="D202" s="6"/>
      <c r="E202" s="6"/>
      <c r="F202" s="6"/>
      <c r="G202" s="6"/>
      <c r="H202" s="6"/>
      <c r="I202" s="10"/>
    </row>
    <row r="203" spans="1:9" ht="10.5" customHeight="1">
      <c r="A203" s="30"/>
      <c r="B203" s="8" t="s">
        <v>96</v>
      </c>
      <c r="C203" s="8">
        <f>C201</f>
        <v>5</v>
      </c>
      <c r="D203" s="9">
        <f>C203/I203</f>
        <v>0.7142857142857143</v>
      </c>
      <c r="E203" s="6"/>
      <c r="F203" s="8">
        <f>F201</f>
        <v>2</v>
      </c>
      <c r="G203" s="9">
        <f>F203/I203</f>
        <v>0.2857142857142857</v>
      </c>
      <c r="H203" s="6"/>
      <c r="I203" s="11">
        <f>C203+F203</f>
        <v>7</v>
      </c>
    </row>
    <row r="204" spans="1:9" ht="9" customHeight="1">
      <c r="A204" s="30"/>
      <c r="B204" s="8"/>
      <c r="C204" s="8"/>
      <c r="D204" s="9"/>
      <c r="E204" s="6"/>
      <c r="F204" s="8"/>
      <c r="G204" s="9"/>
      <c r="H204" s="6"/>
      <c r="I204" s="11"/>
    </row>
    <row r="205" spans="1:9" ht="10.5" customHeight="1">
      <c r="A205" s="25" t="s">
        <v>62</v>
      </c>
      <c r="B205" s="6"/>
      <c r="C205" s="6"/>
      <c r="D205" s="6"/>
      <c r="E205" s="6"/>
      <c r="F205" s="6"/>
      <c r="G205" s="6"/>
      <c r="H205" s="6"/>
      <c r="I205" s="10"/>
    </row>
    <row r="206" spans="1:9" ht="10.5" customHeight="1">
      <c r="A206" s="30"/>
      <c r="B206" s="6" t="s">
        <v>1</v>
      </c>
      <c r="C206" s="6"/>
      <c r="D206" s="6"/>
      <c r="E206" s="6"/>
      <c r="F206" s="6"/>
      <c r="G206" s="6"/>
      <c r="H206" s="6"/>
      <c r="I206" s="10"/>
    </row>
    <row r="207" spans="1:9" ht="10.5" customHeight="1">
      <c r="A207" s="30"/>
      <c r="B207" s="7" t="s">
        <v>78</v>
      </c>
      <c r="C207" s="6">
        <v>14</v>
      </c>
      <c r="D207" s="9">
        <f aca="true" t="shared" si="13" ref="D207:D213">C207/I207</f>
        <v>0.7777777777777778</v>
      </c>
      <c r="E207" s="6"/>
      <c r="F207" s="6">
        <v>4</v>
      </c>
      <c r="G207" s="9">
        <f aca="true" t="shared" si="14" ref="G207:G213">F207/I207</f>
        <v>0.2222222222222222</v>
      </c>
      <c r="H207" s="6"/>
      <c r="I207" s="10">
        <f aca="true" t="shared" si="15" ref="I207:I213">C207+F207</f>
        <v>18</v>
      </c>
    </row>
    <row r="208" spans="1:9" ht="10.5" customHeight="1">
      <c r="A208" s="30"/>
      <c r="B208" s="7" t="s">
        <v>48</v>
      </c>
      <c r="C208" s="6">
        <v>3</v>
      </c>
      <c r="D208" s="9">
        <f t="shared" si="13"/>
        <v>0.3333333333333333</v>
      </c>
      <c r="E208" s="6"/>
      <c r="F208" s="6">
        <v>6</v>
      </c>
      <c r="G208" s="9">
        <f t="shared" si="14"/>
        <v>0.6666666666666666</v>
      </c>
      <c r="H208" s="6"/>
      <c r="I208" s="10">
        <f t="shared" si="15"/>
        <v>9</v>
      </c>
    </row>
    <row r="209" spans="1:9" ht="10.5" customHeight="1">
      <c r="A209" s="30"/>
      <c r="B209" s="7" t="s">
        <v>49</v>
      </c>
      <c r="C209" s="6">
        <v>2</v>
      </c>
      <c r="D209" s="9">
        <f t="shared" si="13"/>
        <v>0.13333333333333333</v>
      </c>
      <c r="E209" s="6"/>
      <c r="F209" s="6">
        <v>13</v>
      </c>
      <c r="G209" s="9">
        <f t="shared" si="14"/>
        <v>0.8666666666666667</v>
      </c>
      <c r="H209" s="6"/>
      <c r="I209" s="10">
        <f t="shared" si="15"/>
        <v>15</v>
      </c>
    </row>
    <row r="210" spans="1:9" ht="10.5" customHeight="1">
      <c r="A210" s="30"/>
      <c r="B210" s="7" t="s">
        <v>50</v>
      </c>
      <c r="C210" s="6">
        <v>2</v>
      </c>
      <c r="D210" s="9">
        <f t="shared" si="13"/>
        <v>0.5</v>
      </c>
      <c r="E210" s="6"/>
      <c r="F210" s="6">
        <v>2</v>
      </c>
      <c r="G210" s="9">
        <f t="shared" si="14"/>
        <v>0.5</v>
      </c>
      <c r="H210" s="6"/>
      <c r="I210" s="10">
        <f t="shared" si="15"/>
        <v>4</v>
      </c>
    </row>
    <row r="211" spans="1:9" ht="10.5" customHeight="1">
      <c r="A211" s="30"/>
      <c r="B211" s="6" t="s">
        <v>52</v>
      </c>
      <c r="C211" s="6">
        <v>2</v>
      </c>
      <c r="D211" s="9">
        <f t="shared" si="13"/>
        <v>0.6666666666666666</v>
      </c>
      <c r="E211" s="6"/>
      <c r="F211" s="6">
        <v>1</v>
      </c>
      <c r="G211" s="9">
        <f t="shared" si="14"/>
        <v>0.3333333333333333</v>
      </c>
      <c r="H211" s="6"/>
      <c r="I211" s="10">
        <f t="shared" si="15"/>
        <v>3</v>
      </c>
    </row>
    <row r="212" spans="1:9" ht="10.5" customHeight="1">
      <c r="A212" s="30"/>
      <c r="B212" s="6" t="s">
        <v>53</v>
      </c>
      <c r="C212" s="6">
        <v>0</v>
      </c>
      <c r="D212" s="9">
        <f t="shared" si="13"/>
        <v>0</v>
      </c>
      <c r="E212" s="6"/>
      <c r="F212" s="6">
        <v>8</v>
      </c>
      <c r="G212" s="9">
        <f t="shared" si="14"/>
        <v>1</v>
      </c>
      <c r="H212" s="6"/>
      <c r="I212" s="10">
        <f t="shared" si="15"/>
        <v>8</v>
      </c>
    </row>
    <row r="213" spans="1:9" ht="10.5" customHeight="1">
      <c r="A213" s="30"/>
      <c r="B213" s="7" t="s">
        <v>51</v>
      </c>
      <c r="C213" s="6">
        <v>2</v>
      </c>
      <c r="D213" s="9">
        <f t="shared" si="13"/>
        <v>0.3333333333333333</v>
      </c>
      <c r="E213" s="6"/>
      <c r="F213" s="6">
        <v>4</v>
      </c>
      <c r="G213" s="9">
        <f t="shared" si="14"/>
        <v>0.6666666666666666</v>
      </c>
      <c r="H213" s="6"/>
      <c r="I213" s="10">
        <f t="shared" si="15"/>
        <v>6</v>
      </c>
    </row>
    <row r="214" spans="1:9" ht="10.5" customHeight="1">
      <c r="A214" s="30"/>
      <c r="B214" s="6" t="s">
        <v>2</v>
      </c>
      <c r="C214" s="6"/>
      <c r="D214" s="6"/>
      <c r="E214" s="6"/>
      <c r="F214" s="6"/>
      <c r="G214" s="6"/>
      <c r="H214" s="6"/>
      <c r="I214" s="10"/>
    </row>
    <row r="215" spans="1:9" ht="10.5" customHeight="1">
      <c r="A215" s="30"/>
      <c r="B215" s="7" t="s">
        <v>78</v>
      </c>
      <c r="C215" s="6">
        <v>2</v>
      </c>
      <c r="D215" s="9">
        <f aca="true" t="shared" si="16" ref="D215:D223">C215/I215</f>
        <v>0.6666666666666666</v>
      </c>
      <c r="E215" s="6"/>
      <c r="F215" s="6">
        <v>1</v>
      </c>
      <c r="G215" s="9">
        <f aca="true" t="shared" si="17" ref="G215:G223">F215/I215</f>
        <v>0.3333333333333333</v>
      </c>
      <c r="H215" s="6"/>
      <c r="I215" s="10">
        <f aca="true" t="shared" si="18" ref="I215:I223">C215+F215</f>
        <v>3</v>
      </c>
    </row>
    <row r="216" spans="1:9" ht="10.5" customHeight="1">
      <c r="A216" s="30"/>
      <c r="B216" s="7" t="s">
        <v>47</v>
      </c>
      <c r="C216" s="6">
        <v>1</v>
      </c>
      <c r="D216" s="9">
        <f t="shared" si="16"/>
        <v>1</v>
      </c>
      <c r="E216" s="6"/>
      <c r="F216" s="6">
        <v>0</v>
      </c>
      <c r="G216" s="9">
        <f t="shared" si="17"/>
        <v>0</v>
      </c>
      <c r="H216" s="6"/>
      <c r="I216" s="10">
        <f t="shared" si="18"/>
        <v>1</v>
      </c>
    </row>
    <row r="217" spans="1:9" ht="10.5" customHeight="1">
      <c r="A217" s="30"/>
      <c r="B217" s="7" t="s">
        <v>48</v>
      </c>
      <c r="C217" s="6">
        <v>1</v>
      </c>
      <c r="D217" s="9">
        <f t="shared" si="16"/>
        <v>0.14285714285714285</v>
      </c>
      <c r="E217" s="6"/>
      <c r="F217" s="6">
        <v>6</v>
      </c>
      <c r="G217" s="9">
        <f t="shared" si="17"/>
        <v>0.8571428571428571</v>
      </c>
      <c r="H217" s="6"/>
      <c r="I217" s="10">
        <f t="shared" si="18"/>
        <v>7</v>
      </c>
    </row>
    <row r="218" spans="1:9" ht="10.5" customHeight="1">
      <c r="A218" s="30"/>
      <c r="B218" s="7" t="s">
        <v>49</v>
      </c>
      <c r="C218" s="6">
        <v>0</v>
      </c>
      <c r="D218" s="9">
        <f t="shared" si="16"/>
        <v>0</v>
      </c>
      <c r="E218" s="6"/>
      <c r="F218" s="6">
        <v>2</v>
      </c>
      <c r="G218" s="9">
        <f t="shared" si="17"/>
        <v>1</v>
      </c>
      <c r="H218" s="6"/>
      <c r="I218" s="10">
        <f t="shared" si="18"/>
        <v>2</v>
      </c>
    </row>
    <row r="219" spans="1:9" ht="10.5" customHeight="1">
      <c r="A219" s="30"/>
      <c r="B219" s="7" t="s">
        <v>50</v>
      </c>
      <c r="C219" s="6">
        <v>1</v>
      </c>
      <c r="D219" s="9">
        <f t="shared" si="16"/>
        <v>0.5</v>
      </c>
      <c r="E219" s="6"/>
      <c r="F219" s="6">
        <v>1</v>
      </c>
      <c r="G219" s="9">
        <f t="shared" si="17"/>
        <v>0.5</v>
      </c>
      <c r="H219" s="6"/>
      <c r="I219" s="10">
        <f t="shared" si="18"/>
        <v>2</v>
      </c>
    </row>
    <row r="220" spans="1:9" ht="10.5" customHeight="1">
      <c r="A220" s="30"/>
      <c r="B220" s="6" t="s">
        <v>52</v>
      </c>
      <c r="C220" s="6">
        <v>0</v>
      </c>
      <c r="D220" s="9">
        <f t="shared" si="16"/>
        <v>0</v>
      </c>
      <c r="E220" s="6"/>
      <c r="F220" s="6">
        <v>3</v>
      </c>
      <c r="G220" s="9">
        <f t="shared" si="17"/>
        <v>1</v>
      </c>
      <c r="H220" s="6"/>
      <c r="I220" s="10">
        <f t="shared" si="18"/>
        <v>3</v>
      </c>
    </row>
    <row r="221" spans="1:9" ht="10.5" customHeight="1">
      <c r="A221" s="30"/>
      <c r="B221" s="7" t="s">
        <v>53</v>
      </c>
      <c r="C221" s="6">
        <v>1</v>
      </c>
      <c r="D221" s="9">
        <f t="shared" si="16"/>
        <v>0.25</v>
      </c>
      <c r="E221" s="6"/>
      <c r="F221" s="6">
        <v>3</v>
      </c>
      <c r="G221" s="9">
        <f t="shared" si="17"/>
        <v>0.75</v>
      </c>
      <c r="H221" s="6"/>
      <c r="I221" s="10">
        <f t="shared" si="18"/>
        <v>4</v>
      </c>
    </row>
    <row r="222" spans="1:9" ht="10.5" customHeight="1">
      <c r="A222" s="30"/>
      <c r="B222" s="7" t="s">
        <v>51</v>
      </c>
      <c r="C222" s="6">
        <v>1</v>
      </c>
      <c r="D222" s="9">
        <f t="shared" si="16"/>
        <v>0.5</v>
      </c>
      <c r="E222" s="6"/>
      <c r="F222" s="6">
        <v>1</v>
      </c>
      <c r="G222" s="9">
        <f t="shared" si="17"/>
        <v>0.5</v>
      </c>
      <c r="H222" s="6"/>
      <c r="I222" s="10">
        <f t="shared" si="18"/>
        <v>2</v>
      </c>
    </row>
    <row r="223" spans="1:9" ht="10.5" customHeight="1">
      <c r="A223" s="30"/>
      <c r="B223" s="7" t="s">
        <v>89</v>
      </c>
      <c r="C223" s="6">
        <v>0</v>
      </c>
      <c r="D223" s="9">
        <f t="shared" si="16"/>
        <v>0</v>
      </c>
      <c r="E223" s="6"/>
      <c r="F223" s="6">
        <v>1</v>
      </c>
      <c r="G223" s="9">
        <f t="shared" si="17"/>
        <v>1</v>
      </c>
      <c r="H223" s="6"/>
      <c r="I223" s="10">
        <f t="shared" si="18"/>
        <v>1</v>
      </c>
    </row>
    <row r="224" spans="1:9" ht="9" customHeight="1">
      <c r="A224" s="30"/>
      <c r="B224" s="7"/>
      <c r="C224" s="18"/>
      <c r="D224" s="6"/>
      <c r="E224" s="6"/>
      <c r="F224" s="6"/>
      <c r="G224" s="6"/>
      <c r="H224" s="6"/>
      <c r="I224" s="10"/>
    </row>
    <row r="225" spans="1:9" ht="10.5" customHeight="1">
      <c r="A225" s="30"/>
      <c r="B225" s="8" t="s">
        <v>96</v>
      </c>
      <c r="C225" s="8">
        <f>SUM(C207:C223)</f>
        <v>32</v>
      </c>
      <c r="D225" s="9">
        <f>C225/I225</f>
        <v>0.36363636363636365</v>
      </c>
      <c r="E225" s="6"/>
      <c r="F225" s="8">
        <f>SUM(F207:F223)</f>
        <v>56</v>
      </c>
      <c r="G225" s="9">
        <f>F225/I225</f>
        <v>0.6363636363636364</v>
      </c>
      <c r="H225" s="6"/>
      <c r="I225" s="11">
        <f>C225+F225</f>
        <v>88</v>
      </c>
    </row>
    <row r="226" spans="1:9" ht="9" customHeight="1">
      <c r="A226" s="30"/>
      <c r="B226" s="6"/>
      <c r="C226" s="6"/>
      <c r="D226" s="6"/>
      <c r="E226" s="6"/>
      <c r="F226" s="6"/>
      <c r="G226" s="6"/>
      <c r="H226" s="6"/>
      <c r="I226" s="10"/>
    </row>
    <row r="227" spans="1:9" ht="10.5" customHeight="1">
      <c r="A227" s="25" t="s">
        <v>63</v>
      </c>
      <c r="B227" s="6"/>
      <c r="C227" s="6"/>
      <c r="D227" s="6"/>
      <c r="E227" s="6"/>
      <c r="F227" s="6"/>
      <c r="G227" s="6"/>
      <c r="H227" s="6"/>
      <c r="I227" s="10"/>
    </row>
    <row r="228" spans="1:9" ht="10.5" customHeight="1">
      <c r="A228" s="30"/>
      <c r="B228" s="6" t="s">
        <v>15</v>
      </c>
      <c r="C228" s="6">
        <v>21</v>
      </c>
      <c r="D228" s="9">
        <f>C228/I228</f>
        <v>0.84</v>
      </c>
      <c r="E228" s="6"/>
      <c r="F228" s="6">
        <v>4</v>
      </c>
      <c r="G228" s="9">
        <f>F228/I228</f>
        <v>0.16</v>
      </c>
      <c r="H228" s="6"/>
      <c r="I228" s="10">
        <f>C228+F228</f>
        <v>25</v>
      </c>
    </row>
    <row r="229" spans="1:9" ht="10.5" customHeight="1">
      <c r="A229" s="30"/>
      <c r="B229" s="14" t="s">
        <v>2</v>
      </c>
      <c r="C229" s="6">
        <v>1</v>
      </c>
      <c r="D229" s="9">
        <f>C229/I229</f>
        <v>0.5</v>
      </c>
      <c r="E229" s="6"/>
      <c r="F229" s="6">
        <v>1</v>
      </c>
      <c r="G229" s="9">
        <f>F229/I229</f>
        <v>0.5</v>
      </c>
      <c r="H229" s="6"/>
      <c r="I229" s="10">
        <f>C229+F229</f>
        <v>2</v>
      </c>
    </row>
    <row r="230" spans="1:9" ht="9" customHeight="1">
      <c r="A230" s="30"/>
      <c r="B230" s="6"/>
      <c r="C230" s="6"/>
      <c r="D230" s="6"/>
      <c r="E230" s="6"/>
      <c r="F230" s="6"/>
      <c r="G230" s="6"/>
      <c r="H230" s="6"/>
      <c r="I230" s="10"/>
    </row>
    <row r="231" spans="1:9" ht="10.5" customHeight="1">
      <c r="A231" s="30"/>
      <c r="B231" s="8" t="s">
        <v>96</v>
      </c>
      <c r="C231" s="8">
        <f>SUM(C228:C229)</f>
        <v>22</v>
      </c>
      <c r="D231" s="9">
        <f>C231/I231</f>
        <v>0.8148148148148148</v>
      </c>
      <c r="E231" s="6"/>
      <c r="F231" s="8">
        <f>SUM(F228:F229)</f>
        <v>5</v>
      </c>
      <c r="G231" s="9">
        <f>F231/I231</f>
        <v>0.18518518518518517</v>
      </c>
      <c r="H231" s="6"/>
      <c r="I231" s="11">
        <f>C231+F231</f>
        <v>27</v>
      </c>
    </row>
    <row r="232" spans="1:9" ht="9" customHeight="1">
      <c r="A232" s="30"/>
      <c r="B232" s="6"/>
      <c r="C232" s="6"/>
      <c r="D232" s="6"/>
      <c r="E232" s="6"/>
      <c r="F232" s="6"/>
      <c r="G232" s="6"/>
      <c r="H232" s="6"/>
      <c r="I232" s="10"/>
    </row>
    <row r="233" spans="1:9" ht="10.5" customHeight="1">
      <c r="A233" s="25" t="s">
        <v>64</v>
      </c>
      <c r="B233" s="6"/>
      <c r="C233" s="8">
        <f>SUMIF($B5:$B232,"=TOTAL FACULTY/COLLEGE/SCHOOL",C5:C232)</f>
        <v>525</v>
      </c>
      <c r="D233" s="9">
        <f>C233/I233</f>
        <v>0.5706521739130435</v>
      </c>
      <c r="E233" s="6"/>
      <c r="F233" s="8">
        <f>SUMIF($B5:$B232,"=TOTAL FACULTY/COLLEGE/SCHOOL",F5:F232)</f>
        <v>395</v>
      </c>
      <c r="G233" s="9">
        <f>F233/I233</f>
        <v>0.42934782608695654</v>
      </c>
      <c r="H233" s="6"/>
      <c r="I233" s="12">
        <f>SUM(I25,I33,I38,I66,I72,I136,I81,I97,I111,I127,I186,I193,I198,I177,I159,I203,I164,I170,I225,I231)</f>
        <v>920</v>
      </c>
    </row>
    <row r="234" spans="1:9" ht="9" customHeight="1">
      <c r="A234" s="30"/>
      <c r="B234" s="18"/>
      <c r="C234" s="18"/>
      <c r="D234" s="18"/>
      <c r="E234" s="18"/>
      <c r="F234" s="6"/>
      <c r="G234" s="18"/>
      <c r="H234" s="18"/>
      <c r="I234" s="18"/>
    </row>
    <row r="235" spans="1:9" ht="9" customHeight="1">
      <c r="A235" s="30"/>
      <c r="B235" s="18"/>
      <c r="C235" s="18"/>
      <c r="D235" s="18"/>
      <c r="E235" s="18"/>
      <c r="F235" s="18"/>
      <c r="G235" s="18"/>
      <c r="H235" s="18"/>
      <c r="I235" s="18"/>
    </row>
    <row r="236" spans="1:9" ht="11.25" customHeight="1">
      <c r="A236" s="32" t="s">
        <v>65</v>
      </c>
      <c r="B236" s="32"/>
      <c r="C236" s="32"/>
      <c r="D236" s="32"/>
      <c r="E236" s="32"/>
      <c r="F236" s="32"/>
      <c r="G236" s="32"/>
      <c r="H236" s="32"/>
      <c r="I236" s="32"/>
    </row>
    <row r="237" spans="1:9" ht="11.25" customHeight="1">
      <c r="A237" s="32" t="s">
        <v>86</v>
      </c>
      <c r="B237" s="32"/>
      <c r="C237" s="32"/>
      <c r="D237" s="32"/>
      <c r="E237" s="32"/>
      <c r="F237" s="32"/>
      <c r="G237" s="32"/>
      <c r="H237" s="32"/>
      <c r="I237" s="32"/>
    </row>
    <row r="238" spans="1:9" ht="11.25" customHeight="1">
      <c r="A238" s="21" t="s">
        <v>98</v>
      </c>
      <c r="B238" s="21"/>
      <c r="C238" s="21"/>
      <c r="D238" s="21"/>
      <c r="E238" s="21"/>
      <c r="F238" s="21"/>
      <c r="G238" s="21"/>
      <c r="H238" s="21"/>
      <c r="I238" s="21"/>
    </row>
    <row r="239" spans="1:9" ht="11.25" customHeight="1">
      <c r="A239" s="21" t="s">
        <v>99</v>
      </c>
      <c r="B239" s="21"/>
      <c r="C239" s="21"/>
      <c r="D239" s="21"/>
      <c r="E239" s="21"/>
      <c r="F239" s="21"/>
      <c r="G239" s="21"/>
      <c r="H239" s="21"/>
      <c r="I239" s="21"/>
    </row>
    <row r="240" spans="1:9" ht="11.25" customHeight="1">
      <c r="A240" s="31" t="s">
        <v>118</v>
      </c>
      <c r="B240" s="31"/>
      <c r="C240" s="31"/>
      <c r="D240" s="31"/>
      <c r="E240" s="31"/>
      <c r="F240" s="31"/>
      <c r="G240" s="31"/>
      <c r="H240" s="31"/>
      <c r="I240" s="31"/>
    </row>
    <row r="241" spans="1:9" ht="11.25" customHeight="1">
      <c r="A241" s="30" t="s">
        <v>103</v>
      </c>
      <c r="B241" s="18"/>
      <c r="C241" s="18"/>
      <c r="D241" s="18"/>
      <c r="E241" s="18"/>
      <c r="F241" s="18"/>
      <c r="G241" s="18"/>
      <c r="H241" s="18"/>
      <c r="I241" s="18"/>
    </row>
    <row r="242" spans="1:9" ht="11.25" customHeight="1">
      <c r="A242" s="30" t="s">
        <v>100</v>
      </c>
      <c r="B242" s="18"/>
      <c r="C242" s="18"/>
      <c r="D242" s="18"/>
      <c r="E242" s="18"/>
      <c r="F242" s="18"/>
      <c r="G242" s="18"/>
      <c r="H242" s="18"/>
      <c r="I242" s="18"/>
    </row>
    <row r="243" spans="1:9" s="18" customFormat="1" ht="10.5">
      <c r="A243" s="30" t="s">
        <v>129</v>
      </c>
      <c r="C243" s="29"/>
      <c r="D243" s="29"/>
      <c r="E243" s="29"/>
      <c r="F243" s="29"/>
      <c r="G243" s="29"/>
      <c r="H243" s="29"/>
      <c r="I243" s="29"/>
    </row>
    <row r="244" spans="1:2" s="18" customFormat="1" ht="10.5">
      <c r="A244" s="21" t="s">
        <v>121</v>
      </c>
      <c r="B244" s="21"/>
    </row>
    <row r="245" spans="1:2" s="18" customFormat="1" ht="10.5">
      <c r="A245" s="21" t="s">
        <v>101</v>
      </c>
      <c r="B245" s="21"/>
    </row>
    <row r="246" spans="1:9" ht="11.25" customHeight="1">
      <c r="A246" s="21" t="s">
        <v>102</v>
      </c>
      <c r="B246" s="21"/>
      <c r="C246" s="18"/>
      <c r="D246" s="18"/>
      <c r="E246" s="18"/>
      <c r="F246" s="18"/>
      <c r="G246" s="18"/>
      <c r="H246" s="18"/>
      <c r="I246" s="18"/>
    </row>
    <row r="247" s="18" customFormat="1" ht="10.5">
      <c r="A247" s="23"/>
    </row>
    <row r="248" s="18" customFormat="1" ht="10.5">
      <c r="A248" s="23"/>
    </row>
    <row r="249" s="18" customFormat="1" ht="10.5">
      <c r="A249" s="23"/>
    </row>
    <row r="250" s="18" customFormat="1" ht="10.5">
      <c r="A250" s="23"/>
    </row>
  </sheetData>
  <sheetProtection/>
  <mergeCells count="9">
    <mergeCell ref="A240:I240"/>
    <mergeCell ref="A236:I236"/>
    <mergeCell ref="A237:I237"/>
    <mergeCell ref="A1:I1"/>
    <mergeCell ref="A2:I2"/>
    <mergeCell ref="A3:I3"/>
    <mergeCell ref="C4:D4"/>
    <mergeCell ref="F4:G4"/>
    <mergeCell ref="A5:B5"/>
  </mergeCells>
  <printOptions horizontalCentered="1"/>
  <pageMargins left="1" right="1" top="0.9" bottom="0.9" header="0" footer="0"/>
  <pageSetup horizontalDpi="600" verticalDpi="600" orientation="portrait" scale="84" r:id="rId1"/>
  <headerFooter>
    <oddFooter>&amp;LOIA 2016/05/06</oddFooter>
  </headerFooter>
  <rowBreaks count="3" manualBreakCount="3">
    <brk id="72" max="8" man="1"/>
    <brk id="136" max="8" man="1"/>
    <brk id="19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traskwl</dc:creator>
  <cp:keywords/>
  <dc:description/>
  <cp:lastModifiedBy>Diane Olsen</cp:lastModifiedBy>
  <cp:lastPrinted>2016-05-06T18:57:14Z</cp:lastPrinted>
  <dcterms:created xsi:type="dcterms:W3CDTF">2009-08-07T18:53:16Z</dcterms:created>
  <dcterms:modified xsi:type="dcterms:W3CDTF">2016-05-06T18:57:18Z</dcterms:modified>
  <cp:category/>
  <cp:version/>
  <cp:contentType/>
  <cp:contentStatus/>
</cp:coreProperties>
</file>