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40" yWindow="230" windowWidth="10500" windowHeight="11340"/>
  </bookViews>
  <sheets>
    <sheet name="formatted" sheetId="1" r:id="rId1"/>
  </sheets>
  <definedNames>
    <definedName name="_xlnm._FilterDatabase" localSheetId="0" hidden="1">formatted!$A$6:$I$246</definedName>
    <definedName name="_xlnm.Print_Area" localSheetId="0">formatted!$A$1:$I$241</definedName>
    <definedName name="_xlnm.Print_Titles" localSheetId="0">formatted!$5:$6</definedName>
  </definedNames>
  <calcPr calcId="152511"/>
</workbook>
</file>

<file path=xl/calcChain.xml><?xml version="1.0" encoding="utf-8"?>
<calcChain xmlns="http://schemas.openxmlformats.org/spreadsheetml/2006/main">
  <c r="I166" i="1" l="1"/>
  <c r="D166" i="1" s="1"/>
  <c r="G166" i="1" l="1"/>
  <c r="F163" i="1"/>
  <c r="C163" i="1"/>
  <c r="I151" i="1"/>
  <c r="D151" i="1" s="1"/>
  <c r="I214" i="1"/>
  <c r="G214" i="1" s="1"/>
  <c r="F170" i="1"/>
  <c r="C170" i="1"/>
  <c r="I167" i="1"/>
  <c r="G167" i="1" s="1"/>
  <c r="I140" i="1"/>
  <c r="G140" i="1" s="1"/>
  <c r="F137" i="1"/>
  <c r="C137" i="1"/>
  <c r="I135" i="1"/>
  <c r="G135" i="1" s="1"/>
  <c r="I122" i="1"/>
  <c r="D122" i="1" s="1"/>
  <c r="I64" i="1"/>
  <c r="D64" i="1" s="1"/>
  <c r="I13" i="1"/>
  <c r="D13" i="1" s="1"/>
  <c r="D135" i="1" l="1"/>
  <c r="G151" i="1"/>
  <c r="D167" i="1"/>
  <c r="D214" i="1"/>
  <c r="D140" i="1"/>
  <c r="G122" i="1"/>
  <c r="G13" i="1"/>
  <c r="G64" i="1"/>
  <c r="I181" i="1"/>
  <c r="G181" i="1" s="1"/>
  <c r="D181" i="1" l="1"/>
  <c r="F183" i="1"/>
  <c r="C183" i="1"/>
  <c r="F74" i="1" l="1"/>
  <c r="C74" i="1"/>
  <c r="I157" i="1"/>
  <c r="I155" i="1"/>
  <c r="I147" i="1"/>
  <c r="I146" i="1"/>
  <c r="I112" i="1"/>
  <c r="I72" i="1"/>
  <c r="F67" i="1"/>
  <c r="C67" i="1"/>
  <c r="I57" i="1"/>
  <c r="D57" i="1" s="1"/>
  <c r="I48" i="1"/>
  <c r="I44" i="1"/>
  <c r="G48" i="1" l="1"/>
  <c r="D48" i="1"/>
  <c r="G112" i="1"/>
  <c r="D112" i="1"/>
  <c r="G57" i="1"/>
  <c r="G146" i="1"/>
  <c r="D146" i="1"/>
  <c r="G147" i="1"/>
  <c r="D147" i="1"/>
  <c r="G155" i="1"/>
  <c r="D155" i="1"/>
  <c r="G157" i="1"/>
  <c r="D157" i="1"/>
  <c r="D44" i="1"/>
  <c r="G44" i="1"/>
  <c r="G72" i="1"/>
  <c r="D72" i="1"/>
  <c r="I179" i="1"/>
  <c r="F115" i="1"/>
  <c r="C115" i="1"/>
  <c r="I91" i="1"/>
  <c r="I104" i="1"/>
  <c r="I88" i="1"/>
  <c r="I89" i="1"/>
  <c r="I62" i="1"/>
  <c r="I63" i="1"/>
  <c r="F26" i="1"/>
  <c r="C26" i="1"/>
  <c r="I22" i="1"/>
  <c r="I21" i="1"/>
  <c r="I24" i="1"/>
  <c r="F191" i="1"/>
  <c r="C191" i="1"/>
  <c r="I189" i="1"/>
  <c r="I124" i="1"/>
  <c r="I218" i="1"/>
  <c r="F222" i="1"/>
  <c r="C222" i="1"/>
  <c r="I215" i="1"/>
  <c r="I216" i="1"/>
  <c r="I217" i="1"/>
  <c r="I219" i="1"/>
  <c r="I220" i="1"/>
  <c r="I213" i="1"/>
  <c r="I160" i="1"/>
  <c r="I158" i="1"/>
  <c r="I156" i="1"/>
  <c r="I180" i="1"/>
  <c r="I125" i="1"/>
  <c r="I153" i="1"/>
  <c r="I119" i="1"/>
  <c r="I120" i="1"/>
  <c r="I51" i="1"/>
  <c r="I47" i="1"/>
  <c r="I23" i="1"/>
  <c r="F228" i="1"/>
  <c r="C228" i="1"/>
  <c r="I226" i="1"/>
  <c r="F176" i="1"/>
  <c r="C176" i="1"/>
  <c r="I173" i="1"/>
  <c r="I148" i="1"/>
  <c r="F83" i="1"/>
  <c r="C83" i="1"/>
  <c r="I133" i="1"/>
  <c r="I37" i="1"/>
  <c r="F39" i="1"/>
  <c r="C39" i="1"/>
  <c r="I55" i="1"/>
  <c r="I50" i="1"/>
  <c r="I161" i="1"/>
  <c r="I141" i="1"/>
  <c r="F196" i="1"/>
  <c r="C196" i="1"/>
  <c r="I194" i="1"/>
  <c r="I188" i="1"/>
  <c r="I113" i="1"/>
  <c r="I61" i="1"/>
  <c r="I210" i="1"/>
  <c r="I209" i="1"/>
  <c r="I174" i="1"/>
  <c r="I71" i="1"/>
  <c r="F201" i="1"/>
  <c r="C201" i="1"/>
  <c r="F128" i="1"/>
  <c r="C128" i="1"/>
  <c r="F100" i="1"/>
  <c r="C100" i="1"/>
  <c r="F34" i="1"/>
  <c r="C34" i="1"/>
  <c r="I225" i="1"/>
  <c r="I211" i="1"/>
  <c r="I208" i="1"/>
  <c r="I207" i="1"/>
  <c r="I206" i="1"/>
  <c r="I205" i="1"/>
  <c r="I168" i="1"/>
  <c r="I199" i="1"/>
  <c r="I159" i="1"/>
  <c r="I152" i="1"/>
  <c r="D152" i="1" s="1"/>
  <c r="I150" i="1"/>
  <c r="I149" i="1"/>
  <c r="I145" i="1"/>
  <c r="I144" i="1"/>
  <c r="I142" i="1"/>
  <c r="I15" i="1"/>
  <c r="I126" i="1"/>
  <c r="I111" i="1"/>
  <c r="I109" i="1"/>
  <c r="I108" i="1"/>
  <c r="I106" i="1"/>
  <c r="I105" i="1"/>
  <c r="I98" i="1"/>
  <c r="I97" i="1"/>
  <c r="I96" i="1"/>
  <c r="I94" i="1"/>
  <c r="I93" i="1"/>
  <c r="I92" i="1"/>
  <c r="I87" i="1"/>
  <c r="I81" i="1"/>
  <c r="I80" i="1"/>
  <c r="I79" i="1"/>
  <c r="I78" i="1"/>
  <c r="I134" i="1"/>
  <c r="I70" i="1"/>
  <c r="I65" i="1"/>
  <c r="I59" i="1"/>
  <c r="I58" i="1"/>
  <c r="I56" i="1"/>
  <c r="I54" i="1"/>
  <c r="I53" i="1"/>
  <c r="I52" i="1"/>
  <c r="I49" i="1"/>
  <c r="I46" i="1"/>
  <c r="I45" i="1"/>
  <c r="I43" i="1"/>
  <c r="I32" i="1"/>
  <c r="I31" i="1"/>
  <c r="I30" i="1"/>
  <c r="I29" i="1"/>
  <c r="I20" i="1"/>
  <c r="I19" i="1"/>
  <c r="I17" i="1"/>
  <c r="I16" i="1"/>
  <c r="I14" i="1"/>
  <c r="I12" i="1"/>
  <c r="I11" i="1"/>
  <c r="I10" i="1"/>
  <c r="I39" i="1" l="1"/>
  <c r="G39" i="1" s="1"/>
  <c r="I170" i="1"/>
  <c r="G170" i="1" s="1"/>
  <c r="D54" i="1"/>
  <c r="G54" i="1"/>
  <c r="G225" i="1"/>
  <c r="D225" i="1"/>
  <c r="G120" i="1"/>
  <c r="D120" i="1"/>
  <c r="G217" i="1"/>
  <c r="D217" i="1"/>
  <c r="G80" i="1"/>
  <c r="D80" i="1"/>
  <c r="D61" i="1"/>
  <c r="G61" i="1"/>
  <c r="G156" i="1"/>
  <c r="D156" i="1"/>
  <c r="G91" i="1"/>
  <c r="D91" i="1"/>
  <c r="G43" i="1"/>
  <c r="D43" i="1"/>
  <c r="G58" i="1"/>
  <c r="D58" i="1"/>
  <c r="G81" i="1"/>
  <c r="D81" i="1"/>
  <c r="G105" i="1"/>
  <c r="D105" i="1"/>
  <c r="D142" i="1"/>
  <c r="G142" i="1"/>
  <c r="G168" i="1"/>
  <c r="D168" i="1"/>
  <c r="D113" i="1"/>
  <c r="G113" i="1"/>
  <c r="G55" i="1"/>
  <c r="D55" i="1"/>
  <c r="D148" i="1"/>
  <c r="G148" i="1"/>
  <c r="G153" i="1"/>
  <c r="D153" i="1"/>
  <c r="D158" i="1"/>
  <c r="G158" i="1"/>
  <c r="G215" i="1"/>
  <c r="D215" i="1"/>
  <c r="D45" i="1"/>
  <c r="G45" i="1"/>
  <c r="D59" i="1"/>
  <c r="G59" i="1"/>
  <c r="G87" i="1"/>
  <c r="D87" i="1"/>
  <c r="G106" i="1"/>
  <c r="D106" i="1"/>
  <c r="G144" i="1"/>
  <c r="D144" i="1"/>
  <c r="D205" i="1"/>
  <c r="G205" i="1"/>
  <c r="D188" i="1"/>
  <c r="G188" i="1"/>
  <c r="G173" i="1"/>
  <c r="D173" i="1"/>
  <c r="G47" i="1"/>
  <c r="D47" i="1"/>
  <c r="D160" i="1"/>
  <c r="G160" i="1"/>
  <c r="G62" i="1"/>
  <c r="D62" i="1"/>
  <c r="D46" i="1"/>
  <c r="G46" i="1"/>
  <c r="D65" i="1"/>
  <c r="G65" i="1"/>
  <c r="D92" i="1"/>
  <c r="G92" i="1"/>
  <c r="D108" i="1"/>
  <c r="G108" i="1"/>
  <c r="G145" i="1"/>
  <c r="D145" i="1"/>
  <c r="G206" i="1"/>
  <c r="D206" i="1"/>
  <c r="D71" i="1"/>
  <c r="G71" i="1"/>
  <c r="I196" i="1"/>
  <c r="G194" i="1"/>
  <c r="D194" i="1"/>
  <c r="D51" i="1"/>
  <c r="G51" i="1"/>
  <c r="G213" i="1"/>
  <c r="D213" i="1"/>
  <c r="D179" i="1"/>
  <c r="G179" i="1"/>
  <c r="G161" i="1"/>
  <c r="D161" i="1"/>
  <c r="G50" i="1"/>
  <c r="D50" i="1"/>
  <c r="G63" i="1"/>
  <c r="D63" i="1"/>
  <c r="G93" i="1"/>
  <c r="D93" i="1"/>
  <c r="D149" i="1"/>
  <c r="G149" i="1"/>
  <c r="D134" i="1"/>
  <c r="G134" i="1"/>
  <c r="G174" i="1"/>
  <c r="D174" i="1"/>
  <c r="D12" i="1"/>
  <c r="D79" i="1"/>
  <c r="G79" i="1"/>
  <c r="G97" i="1"/>
  <c r="D97" i="1"/>
  <c r="D159" i="1"/>
  <c r="G159" i="1"/>
  <c r="G210" i="1"/>
  <c r="D210" i="1"/>
  <c r="D189" i="1"/>
  <c r="G189" i="1"/>
  <c r="D14" i="1"/>
  <c r="G56" i="1"/>
  <c r="D56" i="1"/>
  <c r="D98" i="1"/>
  <c r="G98" i="1"/>
  <c r="D199" i="1"/>
  <c r="G199" i="1"/>
  <c r="G119" i="1"/>
  <c r="D119" i="1"/>
  <c r="G216" i="1"/>
  <c r="D216" i="1"/>
  <c r="G49" i="1"/>
  <c r="D49" i="1"/>
  <c r="G70" i="1"/>
  <c r="D70" i="1"/>
  <c r="G109" i="1"/>
  <c r="D109" i="1"/>
  <c r="G207" i="1"/>
  <c r="D207" i="1"/>
  <c r="D89" i="1"/>
  <c r="G89" i="1"/>
  <c r="D52" i="1"/>
  <c r="G52" i="1"/>
  <c r="G94" i="1"/>
  <c r="D94" i="1"/>
  <c r="G111" i="1"/>
  <c r="D111" i="1"/>
  <c r="D150" i="1"/>
  <c r="G150" i="1"/>
  <c r="G208" i="1"/>
  <c r="D208" i="1"/>
  <c r="D133" i="1"/>
  <c r="G133" i="1"/>
  <c r="G226" i="1"/>
  <c r="D226" i="1"/>
  <c r="G125" i="1"/>
  <c r="D125" i="1"/>
  <c r="G220" i="1"/>
  <c r="D220" i="1"/>
  <c r="G218" i="1"/>
  <c r="D218" i="1"/>
  <c r="G88" i="1"/>
  <c r="D88" i="1"/>
  <c r="D11" i="1"/>
  <c r="D53" i="1"/>
  <c r="G53" i="1"/>
  <c r="G78" i="1"/>
  <c r="D78" i="1"/>
  <c r="D96" i="1"/>
  <c r="G96" i="1"/>
  <c r="D126" i="1"/>
  <c r="G126" i="1"/>
  <c r="G152" i="1"/>
  <c r="G211" i="1"/>
  <c r="D211" i="1"/>
  <c r="G209" i="1"/>
  <c r="D209" i="1"/>
  <c r="G141" i="1"/>
  <c r="D141" i="1"/>
  <c r="G180" i="1"/>
  <c r="D180" i="1"/>
  <c r="D219" i="1"/>
  <c r="G219" i="1"/>
  <c r="D124" i="1"/>
  <c r="G124" i="1"/>
  <c r="D104" i="1"/>
  <c r="G104" i="1"/>
  <c r="I128" i="1"/>
  <c r="I228" i="1"/>
  <c r="I191" i="1"/>
  <c r="G191" i="1" s="1"/>
  <c r="I222" i="1"/>
  <c r="I201" i="1"/>
  <c r="I176" i="1"/>
  <c r="I163" i="1"/>
  <c r="I137" i="1"/>
  <c r="I115" i="1"/>
  <c r="I83" i="1"/>
  <c r="I74" i="1"/>
  <c r="I67" i="1"/>
  <c r="D37" i="1"/>
  <c r="G37" i="1"/>
  <c r="D32" i="1"/>
  <c r="G32" i="1"/>
  <c r="G31" i="1"/>
  <c r="D31" i="1"/>
  <c r="I34" i="1"/>
  <c r="G30" i="1"/>
  <c r="D30" i="1"/>
  <c r="G29" i="1"/>
  <c r="D29" i="1"/>
  <c r="D24" i="1"/>
  <c r="G24" i="1"/>
  <c r="D23" i="1"/>
  <c r="G23" i="1"/>
  <c r="D22" i="1"/>
  <c r="G22" i="1"/>
  <c r="G21" i="1"/>
  <c r="D21" i="1"/>
  <c r="G20" i="1"/>
  <c r="D20" i="1"/>
  <c r="D19" i="1"/>
  <c r="G19" i="1"/>
  <c r="G17" i="1"/>
  <c r="D17" i="1"/>
  <c r="I26" i="1"/>
  <c r="D16" i="1"/>
  <c r="G16" i="1"/>
  <c r="G15" i="1"/>
  <c r="D15" i="1"/>
  <c r="G14" i="1"/>
  <c r="G12" i="1"/>
  <c r="G11" i="1"/>
  <c r="D10" i="1"/>
  <c r="G10" i="1"/>
  <c r="I183" i="1"/>
  <c r="F185" i="1"/>
  <c r="I100" i="1"/>
  <c r="C185" i="1"/>
  <c r="D39" i="1" l="1"/>
  <c r="D170" i="1"/>
  <c r="D196" i="1"/>
  <c r="G196" i="1"/>
  <c r="D183" i="1"/>
  <c r="D34" i="1"/>
  <c r="G74" i="1"/>
  <c r="D191" i="1"/>
  <c r="G83" i="1"/>
  <c r="G137" i="1"/>
  <c r="G176" i="1"/>
  <c r="D201" i="1"/>
  <c r="G228" i="1"/>
  <c r="G222" i="1"/>
  <c r="G163" i="1"/>
  <c r="D128" i="1"/>
  <c r="G115" i="1"/>
  <c r="G100" i="1"/>
  <c r="G67" i="1"/>
  <c r="D228" i="1"/>
  <c r="G128" i="1"/>
  <c r="G26" i="1"/>
  <c r="D222" i="1"/>
  <c r="G201" i="1"/>
  <c r="G183" i="1"/>
  <c r="D176" i="1"/>
  <c r="D163" i="1"/>
  <c r="D137" i="1"/>
  <c r="D115" i="1"/>
  <c r="D83" i="1"/>
  <c r="D74" i="1"/>
  <c r="D67" i="1"/>
  <c r="G34" i="1"/>
  <c r="D26" i="1"/>
  <c r="C230" i="1"/>
  <c r="I185" i="1"/>
  <c r="I230" i="1" s="1"/>
  <c r="D100" i="1"/>
  <c r="F230" i="1"/>
  <c r="D185" i="1" l="1"/>
  <c r="G185" i="1"/>
  <c r="G230" i="1"/>
  <c r="D230" i="1"/>
</calcChain>
</file>

<file path=xl/sharedStrings.xml><?xml version="1.0" encoding="utf-8"?>
<sst xmlns="http://schemas.openxmlformats.org/spreadsheetml/2006/main" count="203" uniqueCount="129">
  <si>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</si>
  <si>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</si>
  <si>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</si>
  <si>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</si>
  <si>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</si>
  <si>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</si>
  <si>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</si>
  <si>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</si>
  <si>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</si>
  <si>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</si>
  <si>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</si>
  <si>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</si>
  <si>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Public Health</t>
  </si>
  <si>
    <t>Master of Music</t>
  </si>
  <si>
    <t>Master of Nursing</t>
  </si>
  <si>
    <t>Master of Social Work</t>
  </si>
  <si>
    <t>Maîtrise en Éducation</t>
  </si>
  <si>
    <t>Female</t>
  </si>
  <si>
    <t>Male</t>
  </si>
  <si>
    <t>#</t>
  </si>
  <si>
    <t>%</t>
  </si>
  <si>
    <t>Total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</si>
  <si>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</si>
  <si>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</si>
  <si>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</si>
  <si>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</si>
  <si>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</si>
  <si>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</si>
  <si>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Economics</t>
  </si>
  <si>
    <t xml:space="preserve">        English</t>
  </si>
  <si>
    <t xml:space="preserve">        History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</si>
  <si>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</si>
  <si>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</si>
  <si>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</si>
  <si>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</si>
  <si>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</si>
  <si>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Civil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</si>
  <si>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</si>
  <si>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</si>
  <si>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</si>
  <si>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</si>
  <si>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</si>
  <si>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</si>
  <si>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</si>
  <si>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Pharmacology &amp; Therapeutics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</si>
  <si>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</si>
  <si>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</si>
  <si>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</si>
  <si>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</si>
  <si>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Microbiology</t>
  </si>
  <si>
    <t xml:space="preserve">        Physics and Astronomy</t>
  </si>
  <si>
    <t>ARCHITECTURE</t>
  </si>
  <si>
    <t>ARTS</t>
  </si>
  <si>
    <t>BUSINESS, ASPER SCHOOL OF</t>
  </si>
  <si>
    <t>EDUCATION</t>
  </si>
  <si>
    <t>ENGINEERING</t>
  </si>
  <si>
    <t>CLAYTON H. RIDDELL FACULTY OF</t>
  </si>
  <si>
    <t>KINESIOLOGY AND RECREATION MANAGEMENT</t>
  </si>
  <si>
    <t>SCIENCE</t>
  </si>
  <si>
    <t>SOCIAL WORK</t>
  </si>
  <si>
    <t>GRADUATE TOTAL</t>
  </si>
  <si>
    <t>1.  The reporting of degrees is based on a calendar year (February, May, and October graduands).</t>
  </si>
  <si>
    <t xml:space="preserve">        Curriculum, Teaching &amp; Learning</t>
  </si>
  <si>
    <t>MUSIC, MARCEL A. DESAUTELS FACULTY OF</t>
  </si>
  <si>
    <t>LAW</t>
  </si>
  <si>
    <t>Master of Law</t>
  </si>
  <si>
    <t>Master of Physician Assistant Education</t>
  </si>
  <si>
    <t xml:space="preserve">        Entomology</t>
  </si>
  <si>
    <t xml:space="preserve">        Electrical &amp; Computer Engineering</t>
  </si>
  <si>
    <t>Master of Fine Arts</t>
  </si>
  <si>
    <t>ART</t>
  </si>
  <si>
    <t>Master of Dentistry</t>
  </si>
  <si>
    <t xml:space="preserve">        Biological Sciences</t>
  </si>
  <si>
    <t xml:space="preserve">ENVIRONMENT, EARTH, AND RESOURCES, </t>
  </si>
  <si>
    <t xml:space="preserve">        Linguistics</t>
  </si>
  <si>
    <t xml:space="preserve">        Native Studies</t>
  </si>
  <si>
    <t xml:space="preserve">        Disability Studies</t>
  </si>
  <si>
    <t>Master of Arts in Kinesiology and Recreation</t>
  </si>
  <si>
    <t xml:space="preserve">        Surgery</t>
  </si>
  <si>
    <t xml:space="preserve">        Peace &amp; Conflict Studies</t>
  </si>
  <si>
    <t>2.  Includes degrees and certificates conferred at Université de Saint-Boniface.</t>
  </si>
  <si>
    <r>
      <t>GRADUATE DEGREES, DIPLOMAS, CERTIFICATES CONFERRED</t>
    </r>
    <r>
      <rPr>
        <b/>
        <vertAlign val="superscript"/>
        <sz val="11"/>
        <rFont val="Arial"/>
        <family val="2"/>
      </rPr>
      <t>1,2</t>
    </r>
  </si>
  <si>
    <t>Master of Physical Therapy</t>
  </si>
  <si>
    <t xml:space="preserve">        Individual Interdisciplinary Program</t>
  </si>
  <si>
    <t xml:space="preserve">        Applied Health Sciences</t>
  </si>
  <si>
    <t>BY FACULTY/COLLEGE/SCHOOL, DEGREE, PROGRAM/MAJOR, AND GENDER</t>
  </si>
  <si>
    <t>Faculty/College/School/Degree/Program/Major</t>
  </si>
  <si>
    <t>TOTAL FACULTY/COLLEGE/SCHOOL</t>
  </si>
  <si>
    <t xml:space="preserve">        French</t>
  </si>
  <si>
    <t>Master of Arts - Geography</t>
  </si>
  <si>
    <t xml:space="preserve">        School Psychology </t>
  </si>
  <si>
    <t xml:space="preserve">        Anthropology </t>
  </si>
  <si>
    <t>Master of Occupational Therapy</t>
  </si>
  <si>
    <t xml:space="preserve">        Mechanical Engineering</t>
  </si>
  <si>
    <t>SUBTOTAL</t>
  </si>
  <si>
    <t xml:space="preserve">Doctor of Philosophy      </t>
  </si>
  <si>
    <t xml:space="preserve">        Educational Administration, Foundations and Psychology      </t>
  </si>
  <si>
    <t xml:space="preserve">Master of Natural Resources Management      </t>
  </si>
  <si>
    <t xml:space="preserve">        Natural Resources &amp; Environmental Management      </t>
  </si>
  <si>
    <t xml:space="preserve">Master of Science in Kinesiology and Recreation      </t>
  </si>
  <si>
    <t xml:space="preserve">        Classics</t>
  </si>
  <si>
    <t xml:space="preserve">        German</t>
  </si>
  <si>
    <t xml:space="preserve">        Slavic Studies</t>
  </si>
  <si>
    <t xml:space="preserve">        Human Anatomy and Cell Science</t>
  </si>
  <si>
    <t>AGRICULTURAL &amp; FOOD SCIENCES</t>
  </si>
  <si>
    <t xml:space="preserve">        Human Nutritional Sciences</t>
  </si>
  <si>
    <t>DENTISTRY, COLLEGE OF</t>
  </si>
  <si>
    <t>NURSING, COLLEGE OF</t>
  </si>
  <si>
    <t>PHARMACY, COLLEGE OF</t>
  </si>
  <si>
    <t>REHABILITATION SCIENCES, COLLEGE OF</t>
  </si>
  <si>
    <t xml:space="preserve">        Physiology &amp; Pathophysiology</t>
  </si>
  <si>
    <t xml:space="preserve">     was changed to Master of Science in Rehabilitation Sciences. </t>
  </si>
  <si>
    <t>Diploma in Population Health</t>
  </si>
  <si>
    <t xml:space="preserve">        Botany</t>
  </si>
  <si>
    <t xml:space="preserve">        Pathology</t>
  </si>
  <si>
    <r>
      <t xml:space="preserve">HEALTH SCIENCES, RADY FACULTY OF </t>
    </r>
    <r>
      <rPr>
        <b/>
        <vertAlign val="superscript"/>
        <sz val="8.5"/>
        <rFont val="Arial"/>
        <family val="2"/>
      </rPr>
      <t>4</t>
    </r>
  </si>
  <si>
    <r>
      <t xml:space="preserve">        Biomedical Engineering </t>
    </r>
    <r>
      <rPr>
        <vertAlign val="superscript"/>
        <sz val="8.5"/>
        <color indexed="8"/>
        <rFont val="Arial"/>
        <family val="2"/>
      </rPr>
      <t>3</t>
    </r>
  </si>
  <si>
    <t xml:space="preserve">GRADUATE STUDIES </t>
  </si>
  <si>
    <t xml:space="preserve">4.  The Faculty of Health Sciences changed its name to the Rady Faculty of Health Sciences in 2016.      </t>
  </si>
  <si>
    <t xml:space="preserve">5.  The College of Medicine changed its name to the Max Rady College of Medicine in 2016.      </t>
  </si>
  <si>
    <t xml:space="preserve">6.  Effective Fall Term 2015, Family Social Sciences moved from the Faculty of Human Ecology to the Max Rady College of Medicine. </t>
  </si>
  <si>
    <t>7.  Nurse Practitioner previously reported within Master of Nursing.</t>
  </si>
  <si>
    <t xml:space="preserve">8.  Beginning in Fall 2016, the name of the degree Master of Science in Medical Rehabilitation </t>
  </si>
  <si>
    <r>
      <t xml:space="preserve">MEDICINE, MAX RADY COLLEGE OF </t>
    </r>
    <r>
      <rPr>
        <b/>
        <vertAlign val="superscript"/>
        <sz val="8.5"/>
        <rFont val="Arial"/>
        <family val="2"/>
      </rPr>
      <t>5</t>
    </r>
  </si>
  <si>
    <r>
      <t xml:space="preserve">        Family Social Sciences </t>
    </r>
    <r>
      <rPr>
        <vertAlign val="superscript"/>
        <sz val="8.5"/>
        <color indexed="8"/>
        <rFont val="Arial"/>
        <family val="2"/>
      </rPr>
      <t>6</t>
    </r>
  </si>
  <si>
    <r>
      <t xml:space="preserve">Master of Nursing - Nurse Practitioner </t>
    </r>
    <r>
      <rPr>
        <vertAlign val="superscript"/>
        <sz val="8.5"/>
        <color indexed="8"/>
        <rFont val="Arial"/>
        <family val="2"/>
      </rPr>
      <t>7</t>
    </r>
  </si>
  <si>
    <t>3.  Biomedical Engineering previously reported within the Faculty of Graduate Studies.</t>
  </si>
  <si>
    <r>
      <t xml:space="preserve">Master of Science </t>
    </r>
    <r>
      <rPr>
        <vertAlign val="superscript"/>
        <sz val="8.5"/>
        <color indexed="8"/>
        <rFont val="Arial"/>
        <family val="2"/>
      </rPr>
      <t>8</t>
    </r>
  </si>
  <si>
    <t xml:space="preserve">University of Manitoba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</si>
</sst>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vertAlign val="superscript"/>
      <sz val="8.5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7.5"/>
      <name val="Arial"/>
      <family val="2"/>
    </font>
    <font>
      <sz val="7.5"/>
      <color theme="1"/>
      <name val="Arial"/>
      <family val="2"/>
    </font>
    <font>
      <b/>
      <vertAlign val="superscript"/>
      <sz val="8.5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quotePrefix="1" applyFont="1"/>
    <xf numFmtId="0" fontId="3" fillId="0" borderId="0" xfId="0" applyFont="1"/>
    <xf numFmtId="9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10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9" fontId="2" fillId="0" borderId="0" xfId="0" applyNumberFormat="1" applyFont="1" applyFill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" fillId="0" borderId="0" xfId="0" applyFont="1" applyFill="1" applyAlignment="1">
      <alignment horizontal="left" indent="1"/>
    </xf>
    <xf numFmtId="0" fontId="10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/>
    <xf numFmtId="0" fontId="2" fillId="0" borderId="0" xfId="0" quotePrefix="1" applyFont="1" applyFill="1"/>
    <xf numFmtId="0" fontId="10" fillId="0" borderId="0" xfId="0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/>
    <xf numFmtId="0" fontId="13" fillId="0" borderId="0" xfId="0" applyFont="1" applyFill="1" applyAlignment="1"/>
    <xf numFmtId="0" fontId="2" fillId="3" borderId="0" xfId="0" applyFont="1" applyFill="1"/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tabSelected="1" topLeftCell="A139" zoomScale="125" zoomScaleNormal="125" zoomScaleSheetLayoutView="125" workbookViewId="0">
      <selection activeCell="M145" sqref="M145"/>
    </sheetView>
  </sheetViews>
  <sheetFormatPr defaultRowHeight="12.5" x14ac:dyDescent="0.25"/>
  <cols>
    <col min="1" max="1" width="2.1796875" style="15" customWidth="1"/>
    <col min="2" max="2" width="50.453125" customWidth="1"/>
    <col min="3" max="3" width="4.81640625" customWidth="1"/>
    <col min="4" max="4" width="5.81640625" customWidth="1"/>
    <col min="5" max="5" width="1.81640625" customWidth="1"/>
    <col min="6" max="6" width="4.81640625" customWidth="1"/>
    <col min="7" max="7" width="5.81640625" customWidth="1"/>
    <col min="8" max="8" width="1.81640625" customWidth="1"/>
    <col min="9" max="9" width="6" customWidth="1"/>
  </cols>
  <sheetData>
    <row r="1" spans="1:9" ht="16" x14ac:dyDescent="0.3">
      <c r="A1" s="37" t="s">
        <v>81</v>
      </c>
      <c r="B1" s="37"/>
      <c r="C1" s="37"/>
      <c r="D1" s="37"/>
      <c r="E1" s="37"/>
      <c r="F1" s="37"/>
      <c r="G1" s="37"/>
      <c r="H1" s="37"/>
      <c r="I1" s="37"/>
    </row>
    <row r="2" spans="1:9" ht="14" x14ac:dyDescent="0.3">
      <c r="A2" s="37" t="s">
        <v>85</v>
      </c>
      <c r="B2" s="37"/>
      <c r="C2" s="37"/>
      <c r="D2" s="37"/>
      <c r="E2" s="37"/>
      <c r="F2" s="37"/>
      <c r="G2" s="37"/>
      <c r="H2" s="37"/>
      <c r="I2" s="37"/>
    </row>
    <row r="3" spans="1:9" ht="14" x14ac:dyDescent="0.3">
      <c r="A3" s="38" t="s">
        <v>128</v>
      </c>
      <c r="B3" s="38"/>
      <c r="C3" s="38"/>
      <c r="D3" s="38"/>
      <c r="E3" s="38"/>
      <c r="F3" s="38"/>
      <c r="G3" s="38"/>
      <c r="H3" s="38"/>
      <c r="I3" s="38"/>
    </row>
    <row r="4" spans="1:9" ht="14" x14ac:dyDescent="0.3">
      <c r="A4" s="38">
        <v>2017</v>
      </c>
      <c r="B4" s="38"/>
      <c r="C4" s="38"/>
      <c r="D4" s="38"/>
      <c r="E4" s="38"/>
      <c r="F4" s="38"/>
      <c r="G4" s="38"/>
      <c r="H4" s="38"/>
      <c r="I4" s="38"/>
    </row>
    <row r="5" spans="1:9" ht="11.9" customHeight="1" x14ac:dyDescent="0.25">
      <c r="A5" s="27"/>
      <c r="B5" s="17"/>
      <c r="C5" s="39" t="s">
        <v>17</v>
      </c>
      <c r="D5" s="39"/>
      <c r="E5" s="17"/>
      <c r="F5" s="40" t="s">
        <v>18</v>
      </c>
      <c r="G5" s="40"/>
      <c r="H5" s="17"/>
      <c r="I5" s="17"/>
    </row>
    <row r="6" spans="1:9" ht="11.9" customHeight="1" x14ac:dyDescent="0.25">
      <c r="A6" s="41" t="s">
        <v>86</v>
      </c>
      <c r="B6" s="41"/>
      <c r="C6" s="35" t="s">
        <v>19</v>
      </c>
      <c r="D6" s="35" t="s">
        <v>20</v>
      </c>
      <c r="E6" s="18"/>
      <c r="F6" s="35" t="s">
        <v>19</v>
      </c>
      <c r="G6" s="35" t="s">
        <v>20</v>
      </c>
      <c r="H6" s="18"/>
      <c r="I6" s="2" t="s">
        <v>21</v>
      </c>
    </row>
    <row r="7" spans="1:9" ht="9.65" customHeight="1" x14ac:dyDescent="0.25">
      <c r="A7" s="22"/>
      <c r="B7" s="3"/>
      <c r="C7" s="1"/>
      <c r="D7" s="1"/>
      <c r="E7" s="19"/>
      <c r="F7" s="1"/>
      <c r="G7" s="1"/>
      <c r="H7" s="19"/>
      <c r="I7" s="4"/>
    </row>
    <row r="8" spans="1:9" ht="12.65" customHeight="1" x14ac:dyDescent="0.25">
      <c r="A8" s="23" t="s">
        <v>104</v>
      </c>
      <c r="B8" s="17"/>
      <c r="C8" s="17"/>
      <c r="D8" s="17"/>
      <c r="E8" s="17"/>
      <c r="F8" s="17"/>
      <c r="G8" s="17"/>
      <c r="H8" s="17"/>
      <c r="I8" s="4"/>
    </row>
    <row r="9" spans="1:9" ht="11.15" customHeight="1" x14ac:dyDescent="0.25">
      <c r="A9" s="27"/>
      <c r="B9" s="5" t="s">
        <v>1</v>
      </c>
      <c r="C9" s="5"/>
      <c r="D9" s="5"/>
      <c r="E9" s="5"/>
      <c r="F9" s="5"/>
      <c r="G9" s="5"/>
      <c r="H9" s="5"/>
      <c r="I9" s="9"/>
    </row>
    <row r="10" spans="1:9" ht="11.15" customHeight="1" x14ac:dyDescent="0.25">
      <c r="A10" s="27"/>
      <c r="B10" s="6" t="s">
        <v>22</v>
      </c>
      <c r="C10" s="12">
        <v>2</v>
      </c>
      <c r="D10" s="8">
        <f>IFERROR(C10/I10,0)</f>
        <v>0.4</v>
      </c>
      <c r="E10" s="5"/>
      <c r="F10" s="5">
        <v>3</v>
      </c>
      <c r="G10" s="8">
        <f>IFERROR(F10/I10,0)</f>
        <v>0.6</v>
      </c>
      <c r="H10" s="5"/>
      <c r="I10" s="9">
        <f t="shared" ref="I10:I79" si="0">C10+F10</f>
        <v>5</v>
      </c>
    </row>
    <row r="11" spans="1:9" ht="11.15" customHeight="1" x14ac:dyDescent="0.25">
      <c r="A11" s="27"/>
      <c r="B11" s="6" t="s">
        <v>23</v>
      </c>
      <c r="C11" s="12">
        <v>2</v>
      </c>
      <c r="D11" s="8">
        <f t="shared" ref="D11:D14" si="1">IFERROR(C11/I11,0)</f>
        <v>0.4</v>
      </c>
      <c r="E11" s="5"/>
      <c r="F11" s="5">
        <v>3</v>
      </c>
      <c r="G11" s="8">
        <f t="shared" ref="G11:G24" si="2">IFERROR(F11/I11,0)</f>
        <v>0.6</v>
      </c>
      <c r="H11" s="5"/>
      <c r="I11" s="9">
        <f t="shared" si="0"/>
        <v>5</v>
      </c>
    </row>
    <row r="12" spans="1:9" ht="11.15" customHeight="1" x14ac:dyDescent="0.25">
      <c r="A12" s="27"/>
      <c r="B12" s="6" t="s">
        <v>24</v>
      </c>
      <c r="C12" s="12">
        <v>3</v>
      </c>
      <c r="D12" s="8">
        <f t="shared" si="1"/>
        <v>0.6</v>
      </c>
      <c r="E12" s="5"/>
      <c r="F12" s="5">
        <v>2</v>
      </c>
      <c r="G12" s="8">
        <f t="shared" si="2"/>
        <v>0.4</v>
      </c>
      <c r="H12" s="5"/>
      <c r="I12" s="9">
        <f>C12+F12</f>
        <v>5</v>
      </c>
    </row>
    <row r="13" spans="1:9" ht="11.15" customHeight="1" x14ac:dyDescent="0.25">
      <c r="A13" s="27"/>
      <c r="B13" s="6" t="s">
        <v>67</v>
      </c>
      <c r="C13" s="12">
        <v>0</v>
      </c>
      <c r="D13" s="8">
        <f t="shared" si="1"/>
        <v>0</v>
      </c>
      <c r="E13" s="5"/>
      <c r="F13" s="5">
        <v>4</v>
      </c>
      <c r="G13" s="8">
        <f t="shared" si="2"/>
        <v>1</v>
      </c>
      <c r="H13" s="5"/>
      <c r="I13" s="9">
        <f>C13+F13</f>
        <v>4</v>
      </c>
    </row>
    <row r="14" spans="1:9" ht="11.15" customHeight="1" x14ac:dyDescent="0.25">
      <c r="A14" s="27"/>
      <c r="B14" s="6" t="s">
        <v>25</v>
      </c>
      <c r="C14" s="12">
        <v>0</v>
      </c>
      <c r="D14" s="8">
        <f t="shared" si="1"/>
        <v>0</v>
      </c>
      <c r="E14" s="5"/>
      <c r="F14" s="5">
        <v>2</v>
      </c>
      <c r="G14" s="8">
        <f t="shared" si="2"/>
        <v>1</v>
      </c>
      <c r="H14" s="5"/>
      <c r="I14" s="9">
        <f t="shared" si="0"/>
        <v>2</v>
      </c>
    </row>
    <row r="15" spans="1:9" ht="11.15" customHeight="1" x14ac:dyDescent="0.25">
      <c r="A15" s="27"/>
      <c r="B15" s="6" t="s">
        <v>105</v>
      </c>
      <c r="C15" s="5">
        <v>13</v>
      </c>
      <c r="D15" s="8">
        <f t="shared" ref="D15:D24" si="3">IFERROR(C15/I15,0)</f>
        <v>0.9285714285714286</v>
      </c>
      <c r="E15" s="5"/>
      <c r="F15" s="5">
        <v>1</v>
      </c>
      <c r="G15" s="8">
        <f t="shared" si="2"/>
        <v>7.1428571428571425E-2</v>
      </c>
      <c r="H15" s="5"/>
      <c r="I15" s="9">
        <f>C15+F15</f>
        <v>14</v>
      </c>
    </row>
    <row r="16" spans="1:9" ht="11.15" customHeight="1" x14ac:dyDescent="0.25">
      <c r="A16" s="27"/>
      <c r="B16" s="6" t="s">
        <v>26</v>
      </c>
      <c r="C16" s="12">
        <v>5</v>
      </c>
      <c r="D16" s="8">
        <f t="shared" si="3"/>
        <v>0.45454545454545453</v>
      </c>
      <c r="E16" s="5"/>
      <c r="F16" s="5">
        <v>6</v>
      </c>
      <c r="G16" s="8">
        <f t="shared" si="2"/>
        <v>0.54545454545454541</v>
      </c>
      <c r="H16" s="5"/>
      <c r="I16" s="9">
        <f t="shared" si="0"/>
        <v>11</v>
      </c>
    </row>
    <row r="17" spans="1:9" ht="11.15" customHeight="1" x14ac:dyDescent="0.25">
      <c r="A17" s="27"/>
      <c r="B17" s="6" t="s">
        <v>27</v>
      </c>
      <c r="C17" s="12">
        <v>4</v>
      </c>
      <c r="D17" s="8">
        <f t="shared" si="3"/>
        <v>0.66666666666666663</v>
      </c>
      <c r="E17" s="5"/>
      <c r="F17" s="5">
        <v>2</v>
      </c>
      <c r="G17" s="8">
        <f t="shared" si="2"/>
        <v>0.33333333333333331</v>
      </c>
      <c r="H17" s="5"/>
      <c r="I17" s="9">
        <f t="shared" si="0"/>
        <v>6</v>
      </c>
    </row>
    <row r="18" spans="1:9" ht="11.15" customHeight="1" x14ac:dyDescent="0.25">
      <c r="A18" s="27"/>
      <c r="B18" s="5" t="s">
        <v>95</v>
      </c>
      <c r="C18" s="5"/>
      <c r="D18" s="8"/>
      <c r="E18" s="5"/>
      <c r="F18" s="5"/>
      <c r="G18" s="8"/>
      <c r="H18" s="5"/>
      <c r="I18" s="9"/>
    </row>
    <row r="19" spans="1:9" ht="11.15" customHeight="1" x14ac:dyDescent="0.25">
      <c r="A19" s="27"/>
      <c r="B19" s="6" t="s">
        <v>23</v>
      </c>
      <c r="C19" s="5">
        <v>4</v>
      </c>
      <c r="D19" s="8">
        <f t="shared" si="3"/>
        <v>1</v>
      </c>
      <c r="E19" s="5"/>
      <c r="F19" s="5">
        <v>0</v>
      </c>
      <c r="G19" s="8">
        <f t="shared" si="2"/>
        <v>0</v>
      </c>
      <c r="H19" s="5"/>
      <c r="I19" s="9">
        <f t="shared" si="0"/>
        <v>4</v>
      </c>
    </row>
    <row r="20" spans="1:9" ht="11.15" customHeight="1" x14ac:dyDescent="0.25">
      <c r="A20" s="27"/>
      <c r="B20" s="6" t="s">
        <v>24</v>
      </c>
      <c r="C20" s="5">
        <v>1</v>
      </c>
      <c r="D20" s="8">
        <f t="shared" si="3"/>
        <v>1</v>
      </c>
      <c r="E20" s="5"/>
      <c r="F20" s="5">
        <v>0</v>
      </c>
      <c r="G20" s="8">
        <f t="shared" si="2"/>
        <v>0</v>
      </c>
      <c r="H20" s="5"/>
      <c r="I20" s="9">
        <f t="shared" si="0"/>
        <v>1</v>
      </c>
    </row>
    <row r="21" spans="1:9" ht="11.15" customHeight="1" x14ac:dyDescent="0.25">
      <c r="A21" s="27"/>
      <c r="B21" s="6" t="s">
        <v>25</v>
      </c>
      <c r="C21" s="12">
        <v>0</v>
      </c>
      <c r="D21" s="8">
        <f t="shared" si="3"/>
        <v>0</v>
      </c>
      <c r="E21" s="5"/>
      <c r="F21" s="5">
        <v>2</v>
      </c>
      <c r="G21" s="8">
        <f t="shared" si="2"/>
        <v>1</v>
      </c>
      <c r="H21" s="5"/>
      <c r="I21" s="9">
        <f>C21+F21</f>
        <v>2</v>
      </c>
    </row>
    <row r="22" spans="1:9" ht="11.15" customHeight="1" x14ac:dyDescent="0.25">
      <c r="A22" s="27"/>
      <c r="B22" s="6" t="s">
        <v>105</v>
      </c>
      <c r="C22" s="5">
        <v>1</v>
      </c>
      <c r="D22" s="8">
        <f t="shared" si="3"/>
        <v>0.33333333333333331</v>
      </c>
      <c r="E22" s="5"/>
      <c r="F22" s="5">
        <v>2</v>
      </c>
      <c r="G22" s="8">
        <f t="shared" si="2"/>
        <v>0.66666666666666663</v>
      </c>
      <c r="H22" s="5"/>
      <c r="I22" s="9">
        <f>C22+F22</f>
        <v>3</v>
      </c>
    </row>
    <row r="23" spans="1:9" ht="11.15" customHeight="1" x14ac:dyDescent="0.25">
      <c r="A23" s="27"/>
      <c r="B23" s="6" t="s">
        <v>26</v>
      </c>
      <c r="C23" s="5">
        <v>1</v>
      </c>
      <c r="D23" s="8">
        <f t="shared" si="3"/>
        <v>1</v>
      </c>
      <c r="E23" s="5"/>
      <c r="F23" s="5">
        <v>0</v>
      </c>
      <c r="G23" s="8">
        <f t="shared" si="2"/>
        <v>0</v>
      </c>
      <c r="H23" s="5"/>
      <c r="I23" s="9">
        <f t="shared" si="0"/>
        <v>1</v>
      </c>
    </row>
    <row r="24" spans="1:9" ht="11.15" customHeight="1" x14ac:dyDescent="0.25">
      <c r="A24" s="27"/>
      <c r="B24" s="6" t="s">
        <v>27</v>
      </c>
      <c r="C24" s="12">
        <v>1</v>
      </c>
      <c r="D24" s="8">
        <f t="shared" si="3"/>
        <v>0.5</v>
      </c>
      <c r="E24" s="5"/>
      <c r="F24" s="5">
        <v>1</v>
      </c>
      <c r="G24" s="8">
        <f t="shared" si="2"/>
        <v>0.5</v>
      </c>
      <c r="H24" s="5"/>
      <c r="I24" s="9">
        <f>C24+F24</f>
        <v>2</v>
      </c>
    </row>
    <row r="25" spans="1:9" ht="9.65" customHeight="1" x14ac:dyDescent="0.25">
      <c r="A25" s="27"/>
      <c r="B25" s="6"/>
      <c r="C25" s="5"/>
      <c r="D25" s="5"/>
      <c r="E25" s="5"/>
      <c r="F25" s="5"/>
      <c r="G25" s="5"/>
      <c r="H25" s="5"/>
      <c r="I25" s="9"/>
    </row>
    <row r="26" spans="1:9" ht="11.15" customHeight="1" x14ac:dyDescent="0.25">
      <c r="A26" s="27"/>
      <c r="B26" s="7" t="s">
        <v>87</v>
      </c>
      <c r="C26" s="7">
        <f>SUM(C9:C24)</f>
        <v>37</v>
      </c>
      <c r="D26" s="8">
        <f>C26/I26</f>
        <v>0.56923076923076921</v>
      </c>
      <c r="E26" s="5"/>
      <c r="F26" s="7">
        <f>SUM(F9:F24)</f>
        <v>28</v>
      </c>
      <c r="G26" s="8">
        <f>F26/I26</f>
        <v>0.43076923076923079</v>
      </c>
      <c r="H26" s="5"/>
      <c r="I26" s="10">
        <f t="shared" si="0"/>
        <v>65</v>
      </c>
    </row>
    <row r="27" spans="1:9" ht="9.65" customHeight="1" x14ac:dyDescent="0.25">
      <c r="A27" s="27"/>
      <c r="B27" s="7"/>
      <c r="C27" s="7"/>
      <c r="D27" s="8"/>
      <c r="E27" s="5"/>
      <c r="F27" s="7"/>
      <c r="G27" s="8"/>
      <c r="H27" s="5"/>
      <c r="I27" s="10"/>
    </row>
    <row r="28" spans="1:9" ht="11.15" customHeight="1" x14ac:dyDescent="0.25">
      <c r="A28" s="23" t="s">
        <v>51</v>
      </c>
      <c r="B28" s="5"/>
      <c r="C28" s="5"/>
      <c r="D28" s="5"/>
      <c r="E28" s="5"/>
      <c r="F28" s="5"/>
      <c r="G28" s="5"/>
      <c r="H28" s="5"/>
      <c r="I28" s="9"/>
    </row>
    <row r="29" spans="1:9" ht="11.15" customHeight="1" x14ac:dyDescent="0.25">
      <c r="A29" s="27"/>
      <c r="B29" s="5" t="s">
        <v>3</v>
      </c>
      <c r="C29" s="5">
        <v>9</v>
      </c>
      <c r="D29" s="8">
        <f>IFERROR(C29/I29,0)</f>
        <v>0.39130434782608697</v>
      </c>
      <c r="E29" s="5"/>
      <c r="F29" s="5">
        <v>14</v>
      </c>
      <c r="G29" s="8">
        <f>IFERROR(F29/I29,0)</f>
        <v>0.60869565217391308</v>
      </c>
      <c r="H29" s="5"/>
      <c r="I29" s="9">
        <f t="shared" si="0"/>
        <v>23</v>
      </c>
    </row>
    <row r="30" spans="1:9" ht="11.15" customHeight="1" x14ac:dyDescent="0.25">
      <c r="A30" s="27"/>
      <c r="B30" s="5" t="s">
        <v>4</v>
      </c>
      <c r="C30" s="5">
        <v>5</v>
      </c>
      <c r="D30" s="8">
        <f t="shared" ref="D30:D32" si="4">IFERROR(C30/I30,0)</f>
        <v>0.38461538461538464</v>
      </c>
      <c r="E30" s="5"/>
      <c r="F30" s="5">
        <v>8</v>
      </c>
      <c r="G30" s="8">
        <f t="shared" ref="G30:G32" si="5">IFERROR(F30/I30,0)</f>
        <v>0.61538461538461542</v>
      </c>
      <c r="H30" s="5"/>
      <c r="I30" s="9">
        <f t="shared" si="0"/>
        <v>13</v>
      </c>
    </row>
    <row r="31" spans="1:9" ht="11.15" customHeight="1" x14ac:dyDescent="0.25">
      <c r="A31" s="27"/>
      <c r="B31" s="5" t="s">
        <v>5</v>
      </c>
      <c r="C31" s="5">
        <v>13</v>
      </c>
      <c r="D31" s="8">
        <f t="shared" si="4"/>
        <v>0.8666666666666667</v>
      </c>
      <c r="E31" s="5"/>
      <c r="F31" s="5">
        <v>2</v>
      </c>
      <c r="G31" s="8">
        <f t="shared" si="5"/>
        <v>0.13333333333333333</v>
      </c>
      <c r="H31" s="5"/>
      <c r="I31" s="9">
        <f t="shared" si="0"/>
        <v>15</v>
      </c>
    </row>
    <row r="32" spans="1:9" ht="11.15" customHeight="1" x14ac:dyDescent="0.25">
      <c r="A32" s="27"/>
      <c r="B32" s="5" t="s">
        <v>6</v>
      </c>
      <c r="C32" s="5">
        <v>6</v>
      </c>
      <c r="D32" s="8">
        <f t="shared" si="4"/>
        <v>0.5</v>
      </c>
      <c r="E32" s="5"/>
      <c r="F32" s="5">
        <v>6</v>
      </c>
      <c r="G32" s="8">
        <f t="shared" si="5"/>
        <v>0.5</v>
      </c>
      <c r="H32" s="5"/>
      <c r="I32" s="9">
        <f t="shared" si="0"/>
        <v>12</v>
      </c>
    </row>
    <row r="33" spans="1:9" ht="9.65" customHeight="1" x14ac:dyDescent="0.25">
      <c r="A33" s="27"/>
      <c r="B33" s="5"/>
      <c r="C33" s="5"/>
      <c r="D33" s="5"/>
      <c r="E33" s="5"/>
      <c r="F33" s="5"/>
      <c r="G33" s="5"/>
      <c r="H33" s="5"/>
      <c r="I33" s="9"/>
    </row>
    <row r="34" spans="1:9" ht="11.15" customHeight="1" x14ac:dyDescent="0.25">
      <c r="A34" s="27"/>
      <c r="B34" s="7" t="s">
        <v>87</v>
      </c>
      <c r="C34" s="7">
        <f>SUM(C29:C32)</f>
        <v>33</v>
      </c>
      <c r="D34" s="8">
        <f>C34/I34</f>
        <v>0.52380952380952384</v>
      </c>
      <c r="E34" s="5"/>
      <c r="F34" s="7">
        <f>SUM(F29:F32)</f>
        <v>30</v>
      </c>
      <c r="G34" s="8">
        <f>F34/I34</f>
        <v>0.47619047619047616</v>
      </c>
      <c r="H34" s="5"/>
      <c r="I34" s="10">
        <f t="shared" si="0"/>
        <v>63</v>
      </c>
    </row>
    <row r="35" spans="1:9" ht="9.65" customHeight="1" x14ac:dyDescent="0.25">
      <c r="A35" s="27"/>
      <c r="B35" s="7"/>
      <c r="C35" s="7"/>
      <c r="D35" s="8"/>
      <c r="E35" s="5"/>
      <c r="F35" s="7"/>
      <c r="G35" s="8"/>
      <c r="H35" s="5"/>
      <c r="I35" s="10"/>
    </row>
    <row r="36" spans="1:9" ht="11.15" customHeight="1" x14ac:dyDescent="0.25">
      <c r="A36" s="23" t="s">
        <v>70</v>
      </c>
      <c r="B36" s="7"/>
      <c r="C36" s="7"/>
      <c r="D36" s="8"/>
      <c r="E36" s="5"/>
      <c r="F36" s="7"/>
      <c r="G36" s="8"/>
      <c r="H36" s="5"/>
      <c r="I36" s="10"/>
    </row>
    <row r="37" spans="1:9" ht="11.15" customHeight="1" x14ac:dyDescent="0.25">
      <c r="A37" s="27"/>
      <c r="B37" s="5" t="s">
        <v>69</v>
      </c>
      <c r="C37" s="5">
        <v>3</v>
      </c>
      <c r="D37" s="8">
        <f>IFERROR(C37/I37,0)</f>
        <v>0.5</v>
      </c>
      <c r="E37" s="5"/>
      <c r="F37" s="5">
        <v>3</v>
      </c>
      <c r="G37" s="8">
        <f>IFERROR(F37/I37,0)</f>
        <v>0.5</v>
      </c>
      <c r="H37" s="5"/>
      <c r="I37" s="9">
        <f>C37+F37</f>
        <v>6</v>
      </c>
    </row>
    <row r="38" spans="1:9" ht="9.65" customHeight="1" x14ac:dyDescent="0.25">
      <c r="A38" s="27"/>
      <c r="B38" s="17"/>
      <c r="C38" s="17"/>
      <c r="D38" s="17"/>
      <c r="E38" s="17"/>
      <c r="F38" s="17"/>
      <c r="G38" s="17"/>
      <c r="H38" s="17"/>
      <c r="I38" s="10"/>
    </row>
    <row r="39" spans="1:9" ht="11.15" customHeight="1" x14ac:dyDescent="0.25">
      <c r="A39" s="27"/>
      <c r="B39" s="7" t="s">
        <v>87</v>
      </c>
      <c r="C39" s="7">
        <f>SUM(C37:C37)</f>
        <v>3</v>
      </c>
      <c r="D39" s="8">
        <f>C39/I39</f>
        <v>0.5</v>
      </c>
      <c r="E39" s="5"/>
      <c r="F39" s="7">
        <f>SUM(F37:F37)</f>
        <v>3</v>
      </c>
      <c r="G39" s="8">
        <f>F39/I39</f>
        <v>0.5</v>
      </c>
      <c r="H39" s="5"/>
      <c r="I39" s="10">
        <f>C39+F39</f>
        <v>6</v>
      </c>
    </row>
    <row r="40" spans="1:9" ht="9.65" customHeight="1" x14ac:dyDescent="0.25">
      <c r="A40" s="27"/>
      <c r="B40" s="5"/>
      <c r="C40" s="5"/>
      <c r="D40" s="5"/>
      <c r="E40" s="5"/>
      <c r="F40" s="5"/>
      <c r="G40" s="5"/>
      <c r="H40" s="5"/>
      <c r="I40" s="9"/>
    </row>
    <row r="41" spans="1:9" ht="11.15" customHeight="1" x14ac:dyDescent="0.25">
      <c r="A41" s="23" t="s">
        <v>52</v>
      </c>
      <c r="B41" s="5"/>
      <c r="C41" s="5"/>
      <c r="D41" s="5"/>
      <c r="E41" s="5"/>
      <c r="F41" s="5"/>
      <c r="G41" s="5"/>
      <c r="H41" s="5"/>
      <c r="I41" s="9"/>
    </row>
    <row r="42" spans="1:9" ht="11.15" customHeight="1" x14ac:dyDescent="0.25">
      <c r="A42" s="27"/>
      <c r="B42" s="5" t="s">
        <v>7</v>
      </c>
      <c r="C42" s="5"/>
      <c r="D42" s="5"/>
      <c r="E42" s="5"/>
      <c r="F42" s="5"/>
      <c r="G42" s="5"/>
      <c r="H42" s="5"/>
      <c r="I42" s="9"/>
    </row>
    <row r="43" spans="1:9" ht="11.15" customHeight="1" x14ac:dyDescent="0.25">
      <c r="A43" s="27"/>
      <c r="B43" s="26" t="s">
        <v>91</v>
      </c>
      <c r="C43" s="5">
        <v>5</v>
      </c>
      <c r="D43" s="8">
        <f>IFERROR(C43/I43,0)</f>
        <v>0.83333333333333337</v>
      </c>
      <c r="E43" s="5"/>
      <c r="F43" s="5">
        <v>1</v>
      </c>
      <c r="G43" s="8">
        <f>IFERROR(F43/I43,0)</f>
        <v>0.16666666666666666</v>
      </c>
      <c r="H43" s="5"/>
      <c r="I43" s="9">
        <f t="shared" si="0"/>
        <v>6</v>
      </c>
    </row>
    <row r="44" spans="1:9" ht="11.15" customHeight="1" x14ac:dyDescent="0.25">
      <c r="A44" s="27"/>
      <c r="B44" s="6" t="s">
        <v>100</v>
      </c>
      <c r="C44" s="5">
        <v>1</v>
      </c>
      <c r="D44" s="8">
        <f t="shared" ref="D44:D65" si="6">IFERROR(C44/I44,0)</f>
        <v>0.5</v>
      </c>
      <c r="E44" s="5"/>
      <c r="F44" s="5">
        <v>1</v>
      </c>
      <c r="G44" s="8">
        <f t="shared" ref="G44:G65" si="7">IFERROR(F44/I44,0)</f>
        <v>0.5</v>
      </c>
      <c r="H44" s="5"/>
      <c r="I44" s="9">
        <f t="shared" ref="I44" si="8">C44+F44</f>
        <v>2</v>
      </c>
    </row>
    <row r="45" spans="1:9" ht="11.15" customHeight="1" x14ac:dyDescent="0.25">
      <c r="A45" s="27"/>
      <c r="B45" s="6" t="s">
        <v>28</v>
      </c>
      <c r="C45" s="5">
        <v>4</v>
      </c>
      <c r="D45" s="8">
        <f t="shared" si="6"/>
        <v>0.66666666666666663</v>
      </c>
      <c r="E45" s="5"/>
      <c r="F45" s="5">
        <v>2</v>
      </c>
      <c r="G45" s="8">
        <f t="shared" si="7"/>
        <v>0.33333333333333331</v>
      </c>
      <c r="H45" s="5"/>
      <c r="I45" s="9">
        <f t="shared" si="0"/>
        <v>6</v>
      </c>
    </row>
    <row r="46" spans="1:9" ht="11.15" customHeight="1" x14ac:dyDescent="0.25">
      <c r="A46" s="27"/>
      <c r="B46" s="6" t="s">
        <v>29</v>
      </c>
      <c r="C46" s="5">
        <v>1</v>
      </c>
      <c r="D46" s="8">
        <f t="shared" si="6"/>
        <v>0.33333333333333331</v>
      </c>
      <c r="E46" s="5"/>
      <c r="F46" s="5">
        <v>2</v>
      </c>
      <c r="G46" s="8">
        <f t="shared" si="7"/>
        <v>0.66666666666666663</v>
      </c>
      <c r="H46" s="5"/>
      <c r="I46" s="9">
        <f t="shared" si="0"/>
        <v>3</v>
      </c>
    </row>
    <row r="47" spans="1:9" ht="11.15" customHeight="1" x14ac:dyDescent="0.25">
      <c r="A47" s="27"/>
      <c r="B47" s="5" t="s">
        <v>88</v>
      </c>
      <c r="C47" s="5">
        <v>1</v>
      </c>
      <c r="D47" s="8">
        <f t="shared" si="6"/>
        <v>0.5</v>
      </c>
      <c r="E47" s="5"/>
      <c r="F47" s="5">
        <v>1</v>
      </c>
      <c r="G47" s="8">
        <f t="shared" si="7"/>
        <v>0.5</v>
      </c>
      <c r="H47" s="5"/>
      <c r="I47" s="9">
        <f t="shared" si="0"/>
        <v>2</v>
      </c>
    </row>
    <row r="48" spans="1:9" ht="11.15" customHeight="1" x14ac:dyDescent="0.25">
      <c r="A48" s="27"/>
      <c r="B48" s="6" t="s">
        <v>101</v>
      </c>
      <c r="C48" s="5">
        <v>0</v>
      </c>
      <c r="D48" s="8">
        <f t="shared" si="6"/>
        <v>0</v>
      </c>
      <c r="E48" s="5"/>
      <c r="F48" s="5">
        <v>1</v>
      </c>
      <c r="G48" s="8">
        <f t="shared" si="7"/>
        <v>1</v>
      </c>
      <c r="H48" s="5"/>
      <c r="I48" s="9">
        <f t="shared" ref="I48" si="9">C48+F48</f>
        <v>1</v>
      </c>
    </row>
    <row r="49" spans="1:9" ht="11.15" customHeight="1" x14ac:dyDescent="0.25">
      <c r="A49" s="27"/>
      <c r="B49" s="6" t="s">
        <v>30</v>
      </c>
      <c r="C49" s="5">
        <v>10</v>
      </c>
      <c r="D49" s="8">
        <f t="shared" si="6"/>
        <v>0.7142857142857143</v>
      </c>
      <c r="E49" s="5"/>
      <c r="F49" s="5">
        <v>4</v>
      </c>
      <c r="G49" s="8">
        <f t="shared" si="7"/>
        <v>0.2857142857142857</v>
      </c>
      <c r="H49" s="5"/>
      <c r="I49" s="9">
        <f t="shared" si="0"/>
        <v>14</v>
      </c>
    </row>
    <row r="50" spans="1:9" ht="11.15" customHeight="1" x14ac:dyDescent="0.25">
      <c r="A50" s="27"/>
      <c r="B50" s="6" t="s">
        <v>74</v>
      </c>
      <c r="C50" s="5">
        <v>0</v>
      </c>
      <c r="D50" s="8">
        <f t="shared" si="6"/>
        <v>0</v>
      </c>
      <c r="E50" s="5"/>
      <c r="F50" s="5">
        <v>1</v>
      </c>
      <c r="G50" s="8">
        <f t="shared" si="7"/>
        <v>1</v>
      </c>
      <c r="H50" s="5"/>
      <c r="I50" s="9">
        <f t="shared" si="0"/>
        <v>1</v>
      </c>
    </row>
    <row r="51" spans="1:9" ht="11.15" customHeight="1" x14ac:dyDescent="0.25">
      <c r="A51" s="27"/>
      <c r="B51" s="6" t="s">
        <v>75</v>
      </c>
      <c r="C51" s="5">
        <v>2</v>
      </c>
      <c r="D51" s="8">
        <f t="shared" si="6"/>
        <v>0.5</v>
      </c>
      <c r="E51" s="5"/>
      <c r="F51" s="5">
        <v>2</v>
      </c>
      <c r="G51" s="8">
        <f t="shared" si="7"/>
        <v>0.5</v>
      </c>
      <c r="H51" s="5"/>
      <c r="I51" s="9">
        <f t="shared" si="0"/>
        <v>4</v>
      </c>
    </row>
    <row r="52" spans="1:9" ht="11.15" customHeight="1" x14ac:dyDescent="0.25">
      <c r="A52" s="27"/>
      <c r="B52" s="6" t="s">
        <v>31</v>
      </c>
      <c r="C52" s="5">
        <v>2</v>
      </c>
      <c r="D52" s="8">
        <f t="shared" si="6"/>
        <v>1</v>
      </c>
      <c r="E52" s="5"/>
      <c r="F52" s="5">
        <v>0</v>
      </c>
      <c r="G52" s="8">
        <f t="shared" si="7"/>
        <v>0</v>
      </c>
      <c r="H52" s="5"/>
      <c r="I52" s="9">
        <f t="shared" si="0"/>
        <v>2</v>
      </c>
    </row>
    <row r="53" spans="1:9" ht="11.15" customHeight="1" x14ac:dyDescent="0.25">
      <c r="A53" s="27"/>
      <c r="B53" s="6" t="s">
        <v>32</v>
      </c>
      <c r="C53" s="5">
        <v>3</v>
      </c>
      <c r="D53" s="8">
        <f t="shared" si="6"/>
        <v>0.27272727272727271</v>
      </c>
      <c r="E53" s="5"/>
      <c r="F53" s="5">
        <v>8</v>
      </c>
      <c r="G53" s="8">
        <f t="shared" si="7"/>
        <v>0.72727272727272729</v>
      </c>
      <c r="H53" s="5"/>
      <c r="I53" s="9">
        <f t="shared" si="0"/>
        <v>11</v>
      </c>
    </row>
    <row r="54" spans="1:9" ht="11.15" customHeight="1" x14ac:dyDescent="0.25">
      <c r="A54" s="27"/>
      <c r="B54" s="6" t="s">
        <v>33</v>
      </c>
      <c r="C54" s="5">
        <v>6</v>
      </c>
      <c r="D54" s="8">
        <f t="shared" si="6"/>
        <v>1</v>
      </c>
      <c r="E54" s="5"/>
      <c r="F54" s="5">
        <v>0</v>
      </c>
      <c r="G54" s="8">
        <f t="shared" si="7"/>
        <v>0</v>
      </c>
      <c r="H54" s="5"/>
      <c r="I54" s="9">
        <f t="shared" si="0"/>
        <v>6</v>
      </c>
    </row>
    <row r="55" spans="1:9" ht="11.15" customHeight="1" x14ac:dyDescent="0.25">
      <c r="A55" s="27"/>
      <c r="B55" s="6" t="s">
        <v>34</v>
      </c>
      <c r="C55" s="5">
        <v>4</v>
      </c>
      <c r="D55" s="8">
        <f t="shared" si="6"/>
        <v>1</v>
      </c>
      <c r="E55" s="5"/>
      <c r="F55" s="5">
        <v>0</v>
      </c>
      <c r="G55" s="8">
        <f t="shared" si="7"/>
        <v>0</v>
      </c>
      <c r="H55" s="5"/>
      <c r="I55" s="9">
        <f t="shared" si="0"/>
        <v>4</v>
      </c>
    </row>
    <row r="56" spans="1:9" ht="11.15" customHeight="1" x14ac:dyDescent="0.25">
      <c r="A56" s="27"/>
      <c r="B56" s="26" t="s">
        <v>90</v>
      </c>
      <c r="C56" s="5">
        <v>4</v>
      </c>
      <c r="D56" s="8">
        <f t="shared" si="6"/>
        <v>0.5</v>
      </c>
      <c r="E56" s="5"/>
      <c r="F56" s="5">
        <v>4</v>
      </c>
      <c r="G56" s="8">
        <f t="shared" si="7"/>
        <v>0.5</v>
      </c>
      <c r="H56" s="5"/>
      <c r="I56" s="9">
        <f t="shared" si="0"/>
        <v>8</v>
      </c>
    </row>
    <row r="57" spans="1:9" ht="11.15" customHeight="1" x14ac:dyDescent="0.25">
      <c r="A57" s="27"/>
      <c r="B57" s="6" t="s">
        <v>102</v>
      </c>
      <c r="C57" s="5">
        <v>1</v>
      </c>
      <c r="D57" s="8">
        <f t="shared" si="6"/>
        <v>1</v>
      </c>
      <c r="E57" s="5"/>
      <c r="F57" s="5">
        <v>0</v>
      </c>
      <c r="G57" s="8">
        <f t="shared" si="7"/>
        <v>0</v>
      </c>
      <c r="H57" s="5"/>
      <c r="I57" s="9">
        <f t="shared" ref="I57" si="10">C57+F57</f>
        <v>1</v>
      </c>
    </row>
    <row r="58" spans="1:9" ht="11.15" customHeight="1" x14ac:dyDescent="0.25">
      <c r="A58" s="27"/>
      <c r="B58" s="6" t="s">
        <v>35</v>
      </c>
      <c r="C58" s="5">
        <v>5</v>
      </c>
      <c r="D58" s="8">
        <f t="shared" si="6"/>
        <v>0.7142857142857143</v>
      </c>
      <c r="E58" s="5"/>
      <c r="F58" s="5">
        <v>2</v>
      </c>
      <c r="G58" s="8">
        <f t="shared" si="7"/>
        <v>0.2857142857142857</v>
      </c>
      <c r="H58" s="5"/>
      <c r="I58" s="9">
        <f t="shared" si="0"/>
        <v>7</v>
      </c>
    </row>
    <row r="59" spans="1:9" ht="11.15" customHeight="1" x14ac:dyDescent="0.25">
      <c r="A59" s="27"/>
      <c r="B59" s="5" t="s">
        <v>8</v>
      </c>
      <c r="C59" s="5">
        <v>7</v>
      </c>
      <c r="D59" s="8">
        <f t="shared" si="6"/>
        <v>0.5</v>
      </c>
      <c r="E59" s="5"/>
      <c r="F59" s="5">
        <v>7</v>
      </c>
      <c r="G59" s="8">
        <f t="shared" si="7"/>
        <v>0.5</v>
      </c>
      <c r="H59" s="5"/>
      <c r="I59" s="9">
        <f t="shared" si="0"/>
        <v>14</v>
      </c>
    </row>
    <row r="60" spans="1:9" ht="11.15" customHeight="1" x14ac:dyDescent="0.25">
      <c r="A60" s="27"/>
      <c r="B60" s="5" t="s">
        <v>2</v>
      </c>
      <c r="C60" s="5"/>
      <c r="D60" s="8"/>
      <c r="E60" s="5"/>
      <c r="F60" s="5"/>
      <c r="G60" s="8"/>
      <c r="H60" s="5"/>
      <c r="I60" s="9"/>
    </row>
    <row r="61" spans="1:9" ht="11.15" customHeight="1" x14ac:dyDescent="0.25">
      <c r="A61" s="27"/>
      <c r="B61" s="13" t="s">
        <v>28</v>
      </c>
      <c r="C61" s="5">
        <v>0</v>
      </c>
      <c r="D61" s="8">
        <f t="shared" si="6"/>
        <v>0</v>
      </c>
      <c r="E61" s="5"/>
      <c r="F61" s="5">
        <v>4</v>
      </c>
      <c r="G61" s="8">
        <f t="shared" si="7"/>
        <v>1</v>
      </c>
      <c r="H61" s="5"/>
      <c r="I61" s="9">
        <f t="shared" si="0"/>
        <v>4</v>
      </c>
    </row>
    <row r="62" spans="1:9" ht="11.15" customHeight="1" x14ac:dyDescent="0.25">
      <c r="A62" s="27"/>
      <c r="B62" s="6" t="s">
        <v>30</v>
      </c>
      <c r="C62" s="5">
        <v>1</v>
      </c>
      <c r="D62" s="8">
        <f t="shared" si="6"/>
        <v>1</v>
      </c>
      <c r="E62" s="5"/>
      <c r="F62" s="5">
        <v>0</v>
      </c>
      <c r="G62" s="8">
        <f t="shared" si="7"/>
        <v>0</v>
      </c>
      <c r="H62" s="5"/>
      <c r="I62" s="9">
        <f t="shared" si="0"/>
        <v>1</v>
      </c>
    </row>
    <row r="63" spans="1:9" ht="11.15" customHeight="1" x14ac:dyDescent="0.25">
      <c r="A63" s="27"/>
      <c r="B63" s="5" t="s">
        <v>74</v>
      </c>
      <c r="C63" s="5">
        <v>1</v>
      </c>
      <c r="D63" s="8">
        <f t="shared" si="6"/>
        <v>0.33333333333333331</v>
      </c>
      <c r="E63" s="5"/>
      <c r="F63" s="5">
        <v>2</v>
      </c>
      <c r="G63" s="8">
        <f t="shared" si="7"/>
        <v>0.66666666666666663</v>
      </c>
      <c r="H63" s="5"/>
      <c r="I63" s="9">
        <f t="shared" si="0"/>
        <v>3</v>
      </c>
    </row>
    <row r="64" spans="1:9" ht="11.15" customHeight="1" x14ac:dyDescent="0.25">
      <c r="A64" s="27"/>
      <c r="B64" s="6" t="s">
        <v>75</v>
      </c>
      <c r="C64" s="5">
        <v>2</v>
      </c>
      <c r="D64" s="8">
        <f t="shared" si="6"/>
        <v>0.66666666666666663</v>
      </c>
      <c r="E64" s="5"/>
      <c r="F64" s="5">
        <v>1</v>
      </c>
      <c r="G64" s="8">
        <f t="shared" si="7"/>
        <v>0.33333333333333331</v>
      </c>
      <c r="H64" s="5"/>
      <c r="I64" s="9">
        <f t="shared" si="0"/>
        <v>3</v>
      </c>
    </row>
    <row r="65" spans="1:9" ht="11.15" customHeight="1" x14ac:dyDescent="0.25">
      <c r="A65" s="27"/>
      <c r="B65" s="6" t="s">
        <v>33</v>
      </c>
      <c r="C65" s="5">
        <v>6</v>
      </c>
      <c r="D65" s="8">
        <f t="shared" si="6"/>
        <v>0.66666666666666663</v>
      </c>
      <c r="E65" s="5"/>
      <c r="F65" s="5">
        <v>3</v>
      </c>
      <c r="G65" s="8">
        <f t="shared" si="7"/>
        <v>0.33333333333333331</v>
      </c>
      <c r="H65" s="5"/>
      <c r="I65" s="9">
        <f t="shared" si="0"/>
        <v>9</v>
      </c>
    </row>
    <row r="66" spans="1:9" ht="9.65" customHeight="1" x14ac:dyDescent="0.25">
      <c r="A66" s="27"/>
      <c r="B66" s="6"/>
      <c r="C66" s="5"/>
      <c r="D66" s="5"/>
      <c r="E66" s="5"/>
      <c r="F66" s="5"/>
      <c r="G66" s="5"/>
      <c r="H66" s="5"/>
      <c r="I66" s="9"/>
    </row>
    <row r="67" spans="1:9" ht="11.15" customHeight="1" x14ac:dyDescent="0.25">
      <c r="A67" s="27"/>
      <c r="B67" s="7" t="s">
        <v>87</v>
      </c>
      <c r="C67" s="7">
        <f>SUM(C43:C65)</f>
        <v>66</v>
      </c>
      <c r="D67" s="8">
        <f>C67/I67</f>
        <v>0.5892857142857143</v>
      </c>
      <c r="E67" s="5"/>
      <c r="F67" s="7">
        <f>SUM(F43:F65)</f>
        <v>46</v>
      </c>
      <c r="G67" s="8">
        <f>F67/I67</f>
        <v>0.4107142857142857</v>
      </c>
      <c r="H67" s="5"/>
      <c r="I67" s="10">
        <f t="shared" si="0"/>
        <v>112</v>
      </c>
    </row>
    <row r="68" spans="1:9" ht="9.65" customHeight="1" x14ac:dyDescent="0.25">
      <c r="A68" s="27"/>
      <c r="B68" s="7"/>
      <c r="C68" s="7"/>
      <c r="D68" s="8"/>
      <c r="E68" s="5"/>
      <c r="F68" s="7"/>
      <c r="G68" s="8"/>
      <c r="H68" s="5"/>
      <c r="I68" s="10"/>
    </row>
    <row r="69" spans="1:9" ht="11.15" customHeight="1" x14ac:dyDescent="0.25">
      <c r="A69" s="23" t="s">
        <v>53</v>
      </c>
      <c r="B69" s="5"/>
      <c r="C69" s="5"/>
      <c r="D69" s="5"/>
      <c r="E69" s="5"/>
      <c r="F69" s="5"/>
      <c r="G69" s="5"/>
      <c r="H69" s="5"/>
      <c r="I69" s="9"/>
    </row>
    <row r="70" spans="1:9" ht="11.15" customHeight="1" x14ac:dyDescent="0.25">
      <c r="A70" s="27"/>
      <c r="B70" s="5" t="s">
        <v>9</v>
      </c>
      <c r="C70" s="5">
        <v>16</v>
      </c>
      <c r="D70" s="8">
        <f>IFERROR(C70/I70,0)</f>
        <v>0.34042553191489361</v>
      </c>
      <c r="E70" s="5"/>
      <c r="F70" s="5">
        <v>31</v>
      </c>
      <c r="G70" s="8">
        <f>IFERROR(F70/I70,0)</f>
        <v>0.65957446808510634</v>
      </c>
      <c r="H70" s="5"/>
      <c r="I70" s="9">
        <f t="shared" si="0"/>
        <v>47</v>
      </c>
    </row>
    <row r="71" spans="1:9" ht="11.15" customHeight="1" x14ac:dyDescent="0.25">
      <c r="A71" s="27"/>
      <c r="B71" s="5" t="s">
        <v>1</v>
      </c>
      <c r="C71" s="5">
        <v>10</v>
      </c>
      <c r="D71" s="8">
        <f t="shared" ref="D71:D72" si="11">IFERROR(C71/I71,0)</f>
        <v>0.66666666666666663</v>
      </c>
      <c r="E71" s="5"/>
      <c r="F71" s="5">
        <v>5</v>
      </c>
      <c r="G71" s="8">
        <f t="shared" ref="G71:G72" si="12">IFERROR(F71/I71,0)</f>
        <v>0.33333333333333331</v>
      </c>
      <c r="H71" s="5"/>
      <c r="I71" s="9">
        <f t="shared" si="0"/>
        <v>15</v>
      </c>
    </row>
    <row r="72" spans="1:9" ht="11.15" customHeight="1" x14ac:dyDescent="0.25">
      <c r="A72" s="27"/>
      <c r="B72" s="5" t="s">
        <v>2</v>
      </c>
      <c r="C72" s="5">
        <v>1</v>
      </c>
      <c r="D72" s="8">
        <f t="shared" si="11"/>
        <v>0.2</v>
      </c>
      <c r="E72" s="5"/>
      <c r="F72" s="5">
        <v>4</v>
      </c>
      <c r="G72" s="8">
        <f t="shared" si="12"/>
        <v>0.8</v>
      </c>
      <c r="H72" s="5"/>
      <c r="I72" s="9">
        <f t="shared" ref="I72" si="13">C72+F72</f>
        <v>5</v>
      </c>
    </row>
    <row r="73" spans="1:9" ht="9.65" customHeight="1" x14ac:dyDescent="0.25">
      <c r="A73" s="27"/>
      <c r="B73" s="5"/>
      <c r="C73" s="5"/>
      <c r="D73" s="5"/>
      <c r="E73" s="5"/>
      <c r="F73" s="5"/>
      <c r="G73" s="5"/>
      <c r="H73" s="5"/>
      <c r="I73" s="9"/>
    </row>
    <row r="74" spans="1:9" ht="11.15" customHeight="1" x14ac:dyDescent="0.25">
      <c r="A74" s="27"/>
      <c r="B74" s="7" t="s">
        <v>87</v>
      </c>
      <c r="C74" s="7">
        <f>SUM(C70:C72)</f>
        <v>27</v>
      </c>
      <c r="D74" s="8">
        <f>C74/I74</f>
        <v>0.40298507462686567</v>
      </c>
      <c r="E74" s="5"/>
      <c r="F74" s="7">
        <f>SUM(F70:F72)</f>
        <v>40</v>
      </c>
      <c r="G74" s="8">
        <f>F74/I74</f>
        <v>0.59701492537313428</v>
      </c>
      <c r="H74" s="5"/>
      <c r="I74" s="10">
        <f t="shared" si="0"/>
        <v>67</v>
      </c>
    </row>
    <row r="75" spans="1:9" ht="9.65" customHeight="1" x14ac:dyDescent="0.25">
      <c r="A75" s="27"/>
      <c r="B75" s="5"/>
      <c r="C75" s="5"/>
      <c r="D75" s="5"/>
      <c r="E75" s="5"/>
      <c r="F75" s="5"/>
      <c r="G75" s="5"/>
      <c r="H75" s="5"/>
      <c r="I75" s="9"/>
    </row>
    <row r="76" spans="1:9" ht="11.15" customHeight="1" x14ac:dyDescent="0.25">
      <c r="A76" s="23" t="s">
        <v>54</v>
      </c>
      <c r="B76" s="5"/>
      <c r="C76" s="5"/>
      <c r="D76" s="5"/>
      <c r="E76" s="5"/>
      <c r="F76" s="5"/>
      <c r="G76" s="5"/>
      <c r="H76" s="5"/>
      <c r="I76" s="9"/>
    </row>
    <row r="77" spans="1:9" ht="11.15" customHeight="1" x14ac:dyDescent="0.25">
      <c r="A77" s="27"/>
      <c r="B77" s="5" t="s">
        <v>10</v>
      </c>
      <c r="C77" s="5"/>
      <c r="D77" s="5"/>
      <c r="E77" s="5"/>
      <c r="F77" s="5"/>
      <c r="G77" s="5"/>
      <c r="H77" s="5"/>
      <c r="I77" s="9"/>
    </row>
    <row r="78" spans="1:9" ht="11.15" customHeight="1" x14ac:dyDescent="0.25">
      <c r="A78" s="27"/>
      <c r="B78" s="6" t="s">
        <v>62</v>
      </c>
      <c r="C78" s="5">
        <v>22</v>
      </c>
      <c r="D78" s="8">
        <f>IFERROR(C78/I78,)</f>
        <v>0.84615384615384615</v>
      </c>
      <c r="E78" s="5"/>
      <c r="F78" s="5">
        <v>4</v>
      </c>
      <c r="G78" s="8">
        <f>IFERROR(F78/I78,0)</f>
        <v>0.15384615384615385</v>
      </c>
      <c r="H78" s="5"/>
      <c r="I78" s="9">
        <f t="shared" si="0"/>
        <v>26</v>
      </c>
    </row>
    <row r="79" spans="1:9" ht="11.15" customHeight="1" x14ac:dyDescent="0.25">
      <c r="A79" s="27"/>
      <c r="B79" s="6" t="s">
        <v>96</v>
      </c>
      <c r="C79" s="5">
        <v>30</v>
      </c>
      <c r="D79" s="8">
        <f t="shared" ref="D79:D81" si="14">IFERROR(C79/I79,)</f>
        <v>0.66666666666666663</v>
      </c>
      <c r="E79" s="5"/>
      <c r="F79" s="5">
        <v>15</v>
      </c>
      <c r="G79" s="8">
        <f t="shared" ref="G79:G81" si="15">IFERROR(F79/I79,0)</f>
        <v>0.33333333333333331</v>
      </c>
      <c r="H79" s="5"/>
      <c r="I79" s="9">
        <f t="shared" si="0"/>
        <v>45</v>
      </c>
    </row>
    <row r="80" spans="1:9" x14ac:dyDescent="0.25">
      <c r="A80" s="27"/>
      <c r="B80" s="5" t="s">
        <v>16</v>
      </c>
      <c r="C80" s="5">
        <v>13</v>
      </c>
      <c r="D80" s="8">
        <f t="shared" si="14"/>
        <v>0.72222222222222221</v>
      </c>
      <c r="E80" s="5"/>
      <c r="F80" s="5">
        <v>5</v>
      </c>
      <c r="G80" s="8">
        <f t="shared" si="15"/>
        <v>0.27777777777777779</v>
      </c>
      <c r="H80" s="5"/>
      <c r="I80" s="9">
        <f>C80+F80</f>
        <v>18</v>
      </c>
    </row>
    <row r="81" spans="1:9" ht="11.15" customHeight="1" x14ac:dyDescent="0.25">
      <c r="A81" s="27"/>
      <c r="B81" s="5" t="s">
        <v>95</v>
      </c>
      <c r="C81" s="5">
        <v>6</v>
      </c>
      <c r="D81" s="8">
        <f t="shared" si="14"/>
        <v>0.75</v>
      </c>
      <c r="E81" s="5"/>
      <c r="F81" s="5">
        <v>2</v>
      </c>
      <c r="G81" s="8">
        <f t="shared" si="15"/>
        <v>0.25</v>
      </c>
      <c r="H81" s="5"/>
      <c r="I81" s="9">
        <f>C81+F81</f>
        <v>8</v>
      </c>
    </row>
    <row r="82" spans="1:9" ht="9.65" customHeight="1" x14ac:dyDescent="0.25">
      <c r="A82" s="27"/>
      <c r="B82" s="5"/>
      <c r="C82" s="5"/>
      <c r="D82" s="5"/>
      <c r="E82" s="5"/>
      <c r="F82" s="5"/>
      <c r="G82" s="5"/>
      <c r="H82" s="5"/>
      <c r="I82" s="9"/>
    </row>
    <row r="83" spans="1:9" ht="11.15" customHeight="1" x14ac:dyDescent="0.25">
      <c r="A83" s="27"/>
      <c r="B83" s="7" t="s">
        <v>87</v>
      </c>
      <c r="C83" s="7">
        <f>SUM(C77:C81)</f>
        <v>71</v>
      </c>
      <c r="D83" s="8">
        <f>C83/I83</f>
        <v>0.73195876288659789</v>
      </c>
      <c r="E83" s="5"/>
      <c r="F83" s="7">
        <f>SUM(F77:F81)</f>
        <v>26</v>
      </c>
      <c r="G83" s="8">
        <f>F83/I83</f>
        <v>0.26804123711340205</v>
      </c>
      <c r="H83" s="5"/>
      <c r="I83" s="10">
        <f>C83+F83</f>
        <v>97</v>
      </c>
    </row>
    <row r="84" spans="1:9" ht="9.65" customHeight="1" x14ac:dyDescent="0.25">
      <c r="A84" s="27"/>
      <c r="B84" s="17"/>
      <c r="C84" s="5"/>
      <c r="D84" s="5"/>
      <c r="E84" s="5"/>
      <c r="F84" s="5"/>
      <c r="G84" s="5"/>
      <c r="H84" s="5"/>
      <c r="I84" s="9"/>
    </row>
    <row r="85" spans="1:9" ht="11.15" customHeight="1" x14ac:dyDescent="0.25">
      <c r="A85" s="23" t="s">
        <v>55</v>
      </c>
      <c r="B85" s="5"/>
      <c r="C85" s="5"/>
      <c r="D85" s="5"/>
      <c r="E85" s="5"/>
      <c r="F85" s="5"/>
      <c r="G85" s="5"/>
      <c r="H85" s="5"/>
      <c r="I85" s="9"/>
    </row>
    <row r="86" spans="1:9" ht="11.15" customHeight="1" x14ac:dyDescent="0.25">
      <c r="A86" s="27"/>
      <c r="B86" s="5" t="s">
        <v>0</v>
      </c>
      <c r="C86" s="5"/>
      <c r="D86" s="5"/>
      <c r="E86" s="5"/>
      <c r="F86" s="5"/>
      <c r="G86" s="5"/>
      <c r="H86" s="5"/>
      <c r="I86" s="9"/>
    </row>
    <row r="87" spans="1:9" ht="11.15" customHeight="1" x14ac:dyDescent="0.25">
      <c r="A87" s="27"/>
      <c r="B87" s="6" t="s">
        <v>36</v>
      </c>
      <c r="C87" s="5">
        <v>0</v>
      </c>
      <c r="D87" s="8">
        <f>IFERROR(C87/I87,0)</f>
        <v>0</v>
      </c>
      <c r="E87" s="5"/>
      <c r="F87" s="5">
        <v>6</v>
      </c>
      <c r="G87" s="8">
        <f>IFERROR(F87/I87,0)</f>
        <v>1</v>
      </c>
      <c r="H87" s="5"/>
      <c r="I87" s="9">
        <f>C87+F87</f>
        <v>6</v>
      </c>
    </row>
    <row r="88" spans="1:9" ht="11.15" customHeight="1" x14ac:dyDescent="0.25">
      <c r="A88" s="27"/>
      <c r="B88" s="6" t="s">
        <v>68</v>
      </c>
      <c r="C88" s="5">
        <v>0</v>
      </c>
      <c r="D88" s="8">
        <f t="shared" ref="D88:D98" si="16">IFERROR(C88/I88,0)</f>
        <v>0</v>
      </c>
      <c r="E88" s="5"/>
      <c r="F88" s="5">
        <v>1</v>
      </c>
      <c r="G88" s="8">
        <f t="shared" ref="G88:G98" si="17">IFERROR(F88/I88,0)</f>
        <v>1</v>
      </c>
      <c r="H88" s="5"/>
      <c r="I88" s="9">
        <f>C88+F88</f>
        <v>1</v>
      </c>
    </row>
    <row r="89" spans="1:9" ht="10.5" customHeight="1" x14ac:dyDescent="0.25">
      <c r="A89" s="27"/>
      <c r="B89" s="6" t="s">
        <v>93</v>
      </c>
      <c r="C89" s="5">
        <v>0</v>
      </c>
      <c r="D89" s="8">
        <f t="shared" si="16"/>
        <v>0</v>
      </c>
      <c r="E89" s="5"/>
      <c r="F89" s="5">
        <v>1</v>
      </c>
      <c r="G89" s="8">
        <f t="shared" si="17"/>
        <v>1</v>
      </c>
      <c r="H89" s="5"/>
      <c r="I89" s="9">
        <f>C89+F89</f>
        <v>1</v>
      </c>
    </row>
    <row r="90" spans="1:9" ht="11.15" customHeight="1" x14ac:dyDescent="0.25">
      <c r="A90" s="27"/>
      <c r="B90" s="5" t="s">
        <v>1</v>
      </c>
      <c r="C90" s="5"/>
      <c r="D90" s="8"/>
      <c r="E90" s="5"/>
      <c r="F90" s="5"/>
      <c r="G90" s="8"/>
      <c r="H90" s="5"/>
      <c r="I90" s="9"/>
    </row>
    <row r="91" spans="1:9" ht="12.75" customHeight="1" x14ac:dyDescent="0.25">
      <c r="A91" s="27"/>
      <c r="B91" s="6" t="s">
        <v>116</v>
      </c>
      <c r="C91" s="5">
        <v>0</v>
      </c>
      <c r="D91" s="8">
        <f>IFERROR(C91/I91,0)</f>
        <v>0</v>
      </c>
      <c r="E91" s="5"/>
      <c r="F91" s="5">
        <v>4</v>
      </c>
      <c r="G91" s="8">
        <f>IFERROR(F91/I91,0)</f>
        <v>1</v>
      </c>
      <c r="H91" s="5"/>
      <c r="I91" s="9">
        <f>C91+F91</f>
        <v>4</v>
      </c>
    </row>
    <row r="92" spans="1:9" ht="11.15" customHeight="1" x14ac:dyDescent="0.25">
      <c r="A92" s="27"/>
      <c r="B92" s="6" t="s">
        <v>36</v>
      </c>
      <c r="C92" s="5">
        <v>7</v>
      </c>
      <c r="D92" s="8">
        <f t="shared" si="16"/>
        <v>0.31818181818181818</v>
      </c>
      <c r="E92" s="5"/>
      <c r="F92" s="5">
        <v>15</v>
      </c>
      <c r="G92" s="8">
        <f t="shared" si="17"/>
        <v>0.68181818181818177</v>
      </c>
      <c r="H92" s="5"/>
      <c r="I92" s="9">
        <f>C92+F92</f>
        <v>22</v>
      </c>
    </row>
    <row r="93" spans="1:9" ht="11.15" customHeight="1" x14ac:dyDescent="0.25">
      <c r="A93" s="27"/>
      <c r="B93" s="6" t="s">
        <v>68</v>
      </c>
      <c r="C93" s="5">
        <v>2</v>
      </c>
      <c r="D93" s="8">
        <f t="shared" si="16"/>
        <v>9.0909090909090912E-2</v>
      </c>
      <c r="E93" s="5"/>
      <c r="F93" s="5">
        <v>20</v>
      </c>
      <c r="G93" s="8">
        <f t="shared" si="17"/>
        <v>0.90909090909090906</v>
      </c>
      <c r="H93" s="5"/>
      <c r="I93" s="9">
        <f>C93+F93</f>
        <v>22</v>
      </c>
    </row>
    <row r="94" spans="1:9" ht="10.5" customHeight="1" x14ac:dyDescent="0.25">
      <c r="A94" s="27"/>
      <c r="B94" s="6" t="s">
        <v>93</v>
      </c>
      <c r="C94" s="5">
        <v>8</v>
      </c>
      <c r="D94" s="8">
        <f t="shared" si="16"/>
        <v>0.38095238095238093</v>
      </c>
      <c r="E94" s="5"/>
      <c r="F94" s="5">
        <v>13</v>
      </c>
      <c r="G94" s="8">
        <f t="shared" si="17"/>
        <v>0.61904761904761907</v>
      </c>
      <c r="H94" s="5"/>
      <c r="I94" s="9">
        <f>C94+F94</f>
        <v>21</v>
      </c>
    </row>
    <row r="95" spans="1:9" ht="11.15" customHeight="1" x14ac:dyDescent="0.25">
      <c r="A95" s="27"/>
      <c r="B95" s="5" t="s">
        <v>2</v>
      </c>
      <c r="C95" s="5"/>
      <c r="D95" s="8"/>
      <c r="E95" s="5"/>
      <c r="F95" s="5"/>
      <c r="G95" s="8"/>
      <c r="H95" s="5"/>
      <c r="I95" s="9"/>
    </row>
    <row r="96" spans="1:9" ht="11.15" customHeight="1" x14ac:dyDescent="0.25">
      <c r="A96" s="27"/>
      <c r="B96" s="6" t="s">
        <v>36</v>
      </c>
      <c r="C96" s="5">
        <v>1</v>
      </c>
      <c r="D96" s="8">
        <f t="shared" si="16"/>
        <v>0.2</v>
      </c>
      <c r="E96" s="5"/>
      <c r="F96" s="5">
        <v>4</v>
      </c>
      <c r="G96" s="8">
        <f t="shared" si="17"/>
        <v>0.8</v>
      </c>
      <c r="H96" s="5"/>
      <c r="I96" s="9">
        <f>C96+F96</f>
        <v>5</v>
      </c>
    </row>
    <row r="97" spans="1:9" ht="11.15" customHeight="1" x14ac:dyDescent="0.25">
      <c r="A97" s="27"/>
      <c r="B97" s="6" t="s">
        <v>68</v>
      </c>
      <c r="C97" s="5">
        <v>6</v>
      </c>
      <c r="D97" s="8">
        <f t="shared" si="16"/>
        <v>0.31578947368421051</v>
      </c>
      <c r="E97" s="5"/>
      <c r="F97" s="5">
        <v>13</v>
      </c>
      <c r="G97" s="8">
        <f t="shared" si="17"/>
        <v>0.68421052631578949</v>
      </c>
      <c r="H97" s="5"/>
      <c r="I97" s="9">
        <f>C97+F97</f>
        <v>19</v>
      </c>
    </row>
    <row r="98" spans="1:9" ht="10.5" customHeight="1" x14ac:dyDescent="0.25">
      <c r="A98" s="27"/>
      <c r="B98" s="6" t="s">
        <v>93</v>
      </c>
      <c r="C98" s="5">
        <v>3</v>
      </c>
      <c r="D98" s="8">
        <f t="shared" si="16"/>
        <v>0.1875</v>
      </c>
      <c r="E98" s="5"/>
      <c r="F98" s="5">
        <v>13</v>
      </c>
      <c r="G98" s="8">
        <f t="shared" si="17"/>
        <v>0.8125</v>
      </c>
      <c r="H98" s="5"/>
      <c r="I98" s="9">
        <f>C98+F98</f>
        <v>16</v>
      </c>
    </row>
    <row r="99" spans="1:9" ht="9.65" customHeight="1" x14ac:dyDescent="0.25">
      <c r="A99" s="27"/>
      <c r="B99" s="6"/>
      <c r="C99" s="5"/>
      <c r="D99" s="8"/>
      <c r="E99" s="5"/>
      <c r="F99" s="5"/>
      <c r="G99" s="8"/>
      <c r="H99" s="5"/>
      <c r="I99" s="9"/>
    </row>
    <row r="100" spans="1:9" ht="11.15" customHeight="1" x14ac:dyDescent="0.25">
      <c r="A100" s="27"/>
      <c r="B100" s="7" t="s">
        <v>87</v>
      </c>
      <c r="C100" s="7">
        <f>SUM(C87:C98)</f>
        <v>27</v>
      </c>
      <c r="D100" s="8">
        <f>C100/I100</f>
        <v>0.23076923076923078</v>
      </c>
      <c r="E100" s="5"/>
      <c r="F100" s="7">
        <f>SUM(F87:F98)</f>
        <v>90</v>
      </c>
      <c r="G100" s="8">
        <f>F100/I100</f>
        <v>0.76923076923076927</v>
      </c>
      <c r="H100" s="5"/>
      <c r="I100" s="10">
        <f>C100+F100</f>
        <v>117</v>
      </c>
    </row>
    <row r="101" spans="1:9" ht="9.65" customHeight="1" x14ac:dyDescent="0.25">
      <c r="A101" s="27"/>
      <c r="B101" s="17"/>
      <c r="C101" s="5"/>
      <c r="D101" s="5"/>
      <c r="E101" s="5"/>
      <c r="F101" s="5"/>
      <c r="G101" s="5"/>
      <c r="H101" s="5"/>
      <c r="I101" s="9"/>
    </row>
    <row r="102" spans="1:9" ht="11.15" customHeight="1" x14ac:dyDescent="0.25">
      <c r="A102" s="23" t="s">
        <v>73</v>
      </c>
      <c r="B102" s="5"/>
      <c r="C102" s="5"/>
      <c r="D102" s="5"/>
      <c r="E102" s="5"/>
      <c r="F102" s="5"/>
      <c r="G102" s="5"/>
      <c r="H102" s="5"/>
      <c r="I102" s="9"/>
    </row>
    <row r="103" spans="1:9" ht="11.15" customHeight="1" x14ac:dyDescent="0.25">
      <c r="A103" s="23" t="s">
        <v>56</v>
      </c>
      <c r="B103" s="5"/>
      <c r="C103" s="5"/>
      <c r="D103" s="5"/>
      <c r="E103" s="5"/>
      <c r="F103" s="5"/>
      <c r="G103" s="5"/>
      <c r="H103" s="5"/>
      <c r="I103" s="9"/>
    </row>
    <row r="104" spans="1:9" ht="11.15" customHeight="1" x14ac:dyDescent="0.25">
      <c r="A104" s="23"/>
      <c r="B104" s="26" t="s">
        <v>89</v>
      </c>
      <c r="C104" s="5">
        <v>1</v>
      </c>
      <c r="D104" s="8">
        <f>IFERROR(C104/I104,0)</f>
        <v>0.5</v>
      </c>
      <c r="E104" s="5"/>
      <c r="F104" s="5">
        <v>1</v>
      </c>
      <c r="G104" s="8">
        <f>IFERROR(F104/I104,0)</f>
        <v>0.5</v>
      </c>
      <c r="H104" s="5"/>
      <c r="I104" s="9">
        <f>C104+F104</f>
        <v>2</v>
      </c>
    </row>
    <row r="105" spans="1:9" ht="11.15" customHeight="1" x14ac:dyDescent="0.25">
      <c r="A105" s="27"/>
      <c r="B105" s="13" t="s">
        <v>11</v>
      </c>
      <c r="C105" s="5">
        <v>4</v>
      </c>
      <c r="D105" s="8">
        <f t="shared" ref="D105:D113" si="18">IFERROR(C105/I105,0)</f>
        <v>0.5714285714285714</v>
      </c>
      <c r="E105" s="5"/>
      <c r="F105" s="5">
        <v>3</v>
      </c>
      <c r="G105" s="8">
        <f t="shared" ref="G105:G113" si="19">IFERROR(F105/I105,0)</f>
        <v>0.42857142857142855</v>
      </c>
      <c r="H105" s="5"/>
      <c r="I105" s="9">
        <f>C105+F105</f>
        <v>7</v>
      </c>
    </row>
    <row r="106" spans="1:9" ht="11.15" customHeight="1" x14ac:dyDescent="0.25">
      <c r="A106" s="27"/>
      <c r="B106" s="5" t="s">
        <v>97</v>
      </c>
      <c r="C106" s="5">
        <v>5</v>
      </c>
      <c r="D106" s="8">
        <f t="shared" si="18"/>
        <v>0.5</v>
      </c>
      <c r="E106" s="5"/>
      <c r="F106" s="5">
        <v>5</v>
      </c>
      <c r="G106" s="8">
        <f t="shared" si="19"/>
        <v>0.5</v>
      </c>
      <c r="H106" s="5"/>
      <c r="I106" s="9">
        <f>C106+F106</f>
        <v>10</v>
      </c>
    </row>
    <row r="107" spans="1:9" ht="11.15" customHeight="1" x14ac:dyDescent="0.25">
      <c r="A107" s="27"/>
      <c r="B107" s="5" t="s">
        <v>1</v>
      </c>
      <c r="C107" s="5"/>
      <c r="D107" s="8"/>
      <c r="E107" s="5"/>
      <c r="F107" s="5"/>
      <c r="G107" s="8"/>
      <c r="H107" s="5"/>
      <c r="I107" s="9"/>
    </row>
    <row r="108" spans="1:9" ht="11.15" customHeight="1" x14ac:dyDescent="0.25">
      <c r="A108" s="27"/>
      <c r="B108" s="6" t="s">
        <v>37</v>
      </c>
      <c r="C108" s="5">
        <v>4</v>
      </c>
      <c r="D108" s="8">
        <f t="shared" si="18"/>
        <v>0.66666666666666663</v>
      </c>
      <c r="E108" s="5"/>
      <c r="F108" s="5">
        <v>2</v>
      </c>
      <c r="G108" s="8">
        <f t="shared" si="19"/>
        <v>0.33333333333333331</v>
      </c>
      <c r="H108" s="5"/>
      <c r="I108" s="9">
        <f>C108+F108</f>
        <v>6</v>
      </c>
    </row>
    <row r="109" spans="1:9" ht="11.15" customHeight="1" x14ac:dyDescent="0.25">
      <c r="A109" s="27"/>
      <c r="B109" s="6" t="s">
        <v>38</v>
      </c>
      <c r="C109" s="5">
        <v>4</v>
      </c>
      <c r="D109" s="8">
        <f t="shared" si="18"/>
        <v>0.5714285714285714</v>
      </c>
      <c r="E109" s="5"/>
      <c r="F109" s="5">
        <v>3</v>
      </c>
      <c r="G109" s="8">
        <f t="shared" si="19"/>
        <v>0.42857142857142855</v>
      </c>
      <c r="H109" s="5"/>
      <c r="I109" s="9">
        <f>C109+F109</f>
        <v>7</v>
      </c>
    </row>
    <row r="110" spans="1:9" ht="11.15" customHeight="1" x14ac:dyDescent="0.25">
      <c r="A110" s="27"/>
      <c r="B110" s="5" t="s">
        <v>2</v>
      </c>
      <c r="C110" s="5"/>
      <c r="D110" s="8"/>
      <c r="E110" s="5"/>
      <c r="F110" s="5"/>
      <c r="G110" s="8"/>
      <c r="H110" s="5"/>
      <c r="I110" s="9"/>
    </row>
    <row r="111" spans="1:9" ht="11.15" customHeight="1" x14ac:dyDescent="0.25">
      <c r="A111" s="27"/>
      <c r="B111" s="6" t="s">
        <v>39</v>
      </c>
      <c r="C111" s="5">
        <v>2</v>
      </c>
      <c r="D111" s="8">
        <f t="shared" si="18"/>
        <v>1</v>
      </c>
      <c r="E111" s="5"/>
      <c r="F111" s="5">
        <v>0</v>
      </c>
      <c r="G111" s="8">
        <f t="shared" si="19"/>
        <v>0</v>
      </c>
      <c r="H111" s="5"/>
      <c r="I111" s="9">
        <f>C111+F111</f>
        <v>2</v>
      </c>
    </row>
    <row r="112" spans="1:9" ht="11.15" customHeight="1" x14ac:dyDescent="0.25">
      <c r="A112" s="27"/>
      <c r="B112" s="6" t="s">
        <v>38</v>
      </c>
      <c r="C112" s="5">
        <v>2</v>
      </c>
      <c r="D112" s="8">
        <f t="shared" si="18"/>
        <v>1</v>
      </c>
      <c r="E112" s="5"/>
      <c r="F112" s="5">
        <v>0</v>
      </c>
      <c r="G112" s="8">
        <f t="shared" si="19"/>
        <v>0</v>
      </c>
      <c r="H112" s="5"/>
      <c r="I112" s="9">
        <f>C112+F112</f>
        <v>2</v>
      </c>
    </row>
    <row r="113" spans="1:9" ht="11.15" customHeight="1" x14ac:dyDescent="0.25">
      <c r="A113" s="27"/>
      <c r="B113" s="6" t="s">
        <v>98</v>
      </c>
      <c r="C113" s="5">
        <v>3</v>
      </c>
      <c r="D113" s="8">
        <f t="shared" si="18"/>
        <v>1</v>
      </c>
      <c r="E113" s="5"/>
      <c r="F113" s="5">
        <v>0</v>
      </c>
      <c r="G113" s="8">
        <f t="shared" si="19"/>
        <v>0</v>
      </c>
      <c r="H113" s="5"/>
      <c r="I113" s="9">
        <f>C113+F113</f>
        <v>3</v>
      </c>
    </row>
    <row r="114" spans="1:9" ht="9.65" customHeight="1" x14ac:dyDescent="0.25">
      <c r="A114" s="27"/>
      <c r="B114" s="17"/>
      <c r="C114" s="5"/>
      <c r="D114" s="5"/>
      <c r="E114" s="5"/>
      <c r="F114" s="5"/>
      <c r="G114" s="5"/>
      <c r="H114" s="5"/>
      <c r="I114" s="9"/>
    </row>
    <row r="115" spans="1:9" ht="11.15" customHeight="1" x14ac:dyDescent="0.25">
      <c r="A115" s="27"/>
      <c r="B115" s="14" t="s">
        <v>87</v>
      </c>
      <c r="C115" s="14">
        <f>SUM(C104:C113)</f>
        <v>25</v>
      </c>
      <c r="D115" s="16">
        <f>C115/I115</f>
        <v>0.64102564102564108</v>
      </c>
      <c r="E115" s="13"/>
      <c r="F115" s="14">
        <f>SUM(F104:F113)</f>
        <v>14</v>
      </c>
      <c r="G115" s="16">
        <f>F115/I115</f>
        <v>0.35897435897435898</v>
      </c>
      <c r="H115" s="5"/>
      <c r="I115" s="10">
        <f>C115+F115</f>
        <v>39</v>
      </c>
    </row>
    <row r="116" spans="1:9" ht="9.65" customHeight="1" x14ac:dyDescent="0.25">
      <c r="A116" s="27"/>
      <c r="B116" s="7"/>
      <c r="C116" s="7"/>
      <c r="D116" s="8"/>
      <c r="E116" s="5"/>
      <c r="F116" s="7"/>
      <c r="G116" s="8"/>
      <c r="H116" s="5"/>
      <c r="I116" s="10"/>
    </row>
    <row r="117" spans="1:9" s="15" customFormat="1" ht="11.15" customHeight="1" x14ac:dyDescent="0.25">
      <c r="A117" s="14" t="s">
        <v>117</v>
      </c>
      <c r="B117" s="13"/>
      <c r="C117" s="13"/>
      <c r="D117" s="13"/>
      <c r="E117" s="13"/>
      <c r="F117" s="13"/>
      <c r="G117" s="13"/>
      <c r="H117" s="13"/>
      <c r="I117" s="10"/>
    </row>
    <row r="118" spans="1:9" ht="11.15" customHeight="1" x14ac:dyDescent="0.25">
      <c r="A118" s="27"/>
      <c r="B118" s="5" t="s">
        <v>7</v>
      </c>
      <c r="C118" s="5"/>
      <c r="D118" s="8"/>
      <c r="E118" s="5"/>
      <c r="F118" s="5"/>
      <c r="G118" s="8"/>
      <c r="H118" s="5"/>
      <c r="I118" s="9"/>
    </row>
    <row r="119" spans="1:9" ht="11.15" customHeight="1" x14ac:dyDescent="0.25">
      <c r="A119" s="27"/>
      <c r="B119" s="5" t="s">
        <v>76</v>
      </c>
      <c r="C119" s="5">
        <v>1</v>
      </c>
      <c r="D119" s="8">
        <f>IFERROR(C119/I119,0)</f>
        <v>1</v>
      </c>
      <c r="E119" s="5"/>
      <c r="F119" s="5">
        <v>0</v>
      </c>
      <c r="G119" s="8">
        <f>IFERROR(F119/I119,0)</f>
        <v>0</v>
      </c>
      <c r="H119" s="5"/>
      <c r="I119" s="9">
        <f t="shared" ref="I119:I126" si="20">C119+F119</f>
        <v>1</v>
      </c>
    </row>
    <row r="120" spans="1:9" ht="11.15" customHeight="1" x14ac:dyDescent="0.25">
      <c r="A120" s="27"/>
      <c r="B120" s="5" t="s">
        <v>79</v>
      </c>
      <c r="C120" s="5">
        <v>7</v>
      </c>
      <c r="D120" s="8">
        <f t="shared" ref="D120:D126" si="21">IFERROR(C120/I120,0)</f>
        <v>0.77777777777777779</v>
      </c>
      <c r="E120" s="5"/>
      <c r="F120" s="5">
        <v>2</v>
      </c>
      <c r="G120" s="8">
        <f t="shared" ref="G120:G126" si="22">IFERROR(F120/I120,0)</f>
        <v>0.22222222222222221</v>
      </c>
      <c r="H120" s="5"/>
      <c r="I120" s="9">
        <f t="shared" si="20"/>
        <v>9</v>
      </c>
    </row>
    <row r="121" spans="1:9" ht="11.15" customHeight="1" x14ac:dyDescent="0.25">
      <c r="A121" s="27"/>
      <c r="B121" s="5" t="s">
        <v>1</v>
      </c>
      <c r="C121" s="5"/>
      <c r="D121" s="8"/>
      <c r="E121" s="5"/>
      <c r="F121" s="5"/>
      <c r="G121" s="8"/>
      <c r="H121" s="5"/>
      <c r="I121" s="9"/>
    </row>
    <row r="122" spans="1:9" ht="11.15" customHeight="1" x14ac:dyDescent="0.25">
      <c r="A122" s="27"/>
      <c r="B122" s="5" t="s">
        <v>76</v>
      </c>
      <c r="C122" s="17">
        <v>1</v>
      </c>
      <c r="D122" s="8">
        <f>IFERROR(C122/I122,0)</f>
        <v>1</v>
      </c>
      <c r="E122" s="5"/>
      <c r="F122" s="5">
        <v>0</v>
      </c>
      <c r="G122" s="8">
        <f t="shared" ref="G122" si="23">IFERROR(F122/I122,0)</f>
        <v>0</v>
      </c>
      <c r="H122" s="5"/>
      <c r="I122" s="9">
        <f>C122+F122</f>
        <v>1</v>
      </c>
    </row>
    <row r="123" spans="1:9" ht="11.15" customHeight="1" x14ac:dyDescent="0.25">
      <c r="A123" s="27"/>
      <c r="B123" s="13" t="s">
        <v>2</v>
      </c>
      <c r="C123" s="5"/>
      <c r="D123" s="8"/>
      <c r="E123" s="5"/>
      <c r="F123" s="5"/>
      <c r="G123" s="8"/>
      <c r="H123" s="5"/>
      <c r="I123" s="9"/>
    </row>
    <row r="124" spans="1:9" ht="11.15" customHeight="1" x14ac:dyDescent="0.25">
      <c r="A124" s="27"/>
      <c r="B124" s="13" t="s">
        <v>84</v>
      </c>
      <c r="C124" s="5">
        <v>2</v>
      </c>
      <c r="D124" s="8">
        <f t="shared" si="21"/>
        <v>1</v>
      </c>
      <c r="E124" s="5"/>
      <c r="F124" s="5">
        <v>0</v>
      </c>
      <c r="G124" s="8">
        <f t="shared" si="22"/>
        <v>0</v>
      </c>
      <c r="H124" s="5"/>
      <c r="I124" s="9">
        <f>C124+F124</f>
        <v>2</v>
      </c>
    </row>
    <row r="125" spans="1:9" ht="11.15" customHeight="1" x14ac:dyDescent="0.25">
      <c r="A125" s="27"/>
      <c r="B125" s="13" t="s">
        <v>83</v>
      </c>
      <c r="C125" s="5">
        <v>1</v>
      </c>
      <c r="D125" s="8">
        <f t="shared" si="21"/>
        <v>1</v>
      </c>
      <c r="E125" s="5"/>
      <c r="F125" s="5">
        <v>0</v>
      </c>
      <c r="G125" s="8">
        <f t="shared" si="22"/>
        <v>0</v>
      </c>
      <c r="H125" s="5"/>
      <c r="I125" s="9">
        <f t="shared" si="20"/>
        <v>1</v>
      </c>
    </row>
    <row r="126" spans="1:9" ht="11.15" customHeight="1" x14ac:dyDescent="0.25">
      <c r="A126" s="27"/>
      <c r="B126" s="5" t="s">
        <v>79</v>
      </c>
      <c r="C126" s="5">
        <v>0</v>
      </c>
      <c r="D126" s="8">
        <f t="shared" si="21"/>
        <v>0</v>
      </c>
      <c r="E126" s="5"/>
      <c r="F126" s="5">
        <v>3</v>
      </c>
      <c r="G126" s="8">
        <f t="shared" si="22"/>
        <v>1</v>
      </c>
      <c r="H126" s="5"/>
      <c r="I126" s="9">
        <f t="shared" si="20"/>
        <v>3</v>
      </c>
    </row>
    <row r="127" spans="1:9" ht="9.65" customHeight="1" x14ac:dyDescent="0.25">
      <c r="A127" s="27"/>
      <c r="B127" s="5"/>
      <c r="C127" s="5"/>
      <c r="D127" s="8"/>
      <c r="E127" s="5"/>
      <c r="F127" s="5"/>
      <c r="G127" s="8"/>
      <c r="H127" s="5"/>
      <c r="I127" s="9"/>
    </row>
    <row r="128" spans="1:9" s="15" customFormat="1" ht="11.15" customHeight="1" x14ac:dyDescent="0.25">
      <c r="A128" s="27"/>
      <c r="B128" s="14" t="s">
        <v>87</v>
      </c>
      <c r="C128" s="14">
        <f>SUM(C118:C126)</f>
        <v>12</v>
      </c>
      <c r="D128" s="16">
        <f>C128/I128</f>
        <v>0.70588235294117652</v>
      </c>
      <c r="E128" s="13"/>
      <c r="F128" s="14">
        <f>SUM(F118:F126)</f>
        <v>5</v>
      </c>
      <c r="G128" s="16">
        <f>F128/I128</f>
        <v>0.29411764705882354</v>
      </c>
      <c r="H128" s="13"/>
      <c r="I128" s="11">
        <f>C128+F128</f>
        <v>17</v>
      </c>
    </row>
    <row r="129" spans="1:9" ht="9.65" customHeight="1" x14ac:dyDescent="0.25">
      <c r="A129" s="27"/>
      <c r="B129" s="5"/>
      <c r="C129" s="5"/>
      <c r="D129" s="5"/>
      <c r="E129" s="5"/>
      <c r="F129" s="5"/>
      <c r="G129" s="5"/>
      <c r="H129" s="5"/>
      <c r="I129" s="9"/>
    </row>
    <row r="130" spans="1:9" ht="13" x14ac:dyDescent="0.25">
      <c r="A130" s="23" t="s">
        <v>115</v>
      </c>
      <c r="B130" s="5"/>
      <c r="C130" s="5"/>
      <c r="D130" s="5"/>
      <c r="E130" s="5"/>
      <c r="F130" s="5"/>
      <c r="G130" s="5"/>
      <c r="H130" s="5"/>
      <c r="I130" s="9"/>
    </row>
    <row r="131" spans="1:9" ht="9.65" customHeight="1" x14ac:dyDescent="0.25">
      <c r="A131" s="27"/>
      <c r="B131" s="5"/>
      <c r="C131" s="5"/>
      <c r="D131" s="5"/>
      <c r="E131" s="5"/>
      <c r="F131" s="5"/>
      <c r="G131" s="5"/>
      <c r="H131" s="5"/>
      <c r="I131" s="9"/>
    </row>
    <row r="132" spans="1:9" ht="12.65" customHeight="1" x14ac:dyDescent="0.25">
      <c r="A132" s="20" t="s">
        <v>106</v>
      </c>
      <c r="B132" s="5"/>
      <c r="C132" s="5"/>
      <c r="D132" s="5"/>
      <c r="E132" s="5"/>
      <c r="F132" s="5"/>
      <c r="G132" s="5"/>
      <c r="H132" s="5"/>
      <c r="I132" s="9"/>
    </row>
    <row r="133" spans="1:9" ht="11.15" customHeight="1" x14ac:dyDescent="0.25">
      <c r="A133" s="23"/>
      <c r="B133" s="5" t="s">
        <v>71</v>
      </c>
      <c r="C133" s="5">
        <v>2</v>
      </c>
      <c r="D133" s="8">
        <f>IFERROR(C133/I133,0)</f>
        <v>0.66666666666666663</v>
      </c>
      <c r="E133" s="5"/>
      <c r="F133" s="5">
        <v>1</v>
      </c>
      <c r="G133" s="8">
        <f>IFERROR(F133/I133,0)</f>
        <v>0.33333333333333331</v>
      </c>
      <c r="H133" s="5"/>
      <c r="I133" s="9">
        <f>C133+F133</f>
        <v>3</v>
      </c>
    </row>
    <row r="134" spans="1:9" ht="11.15" customHeight="1" x14ac:dyDescent="0.25">
      <c r="A134" s="27"/>
      <c r="B134" s="5" t="s">
        <v>1</v>
      </c>
      <c r="C134" s="5">
        <v>1</v>
      </c>
      <c r="D134" s="8">
        <f t="shared" ref="D134:D135" si="24">IFERROR(C134/I134,0)</f>
        <v>0.33333333333333331</v>
      </c>
      <c r="E134" s="5"/>
      <c r="F134" s="5">
        <v>2</v>
      </c>
      <c r="G134" s="8">
        <f t="shared" ref="G134:G135" si="25">IFERROR(F134/I134,0)</f>
        <v>0.66666666666666663</v>
      </c>
      <c r="H134" s="5"/>
      <c r="I134" s="9">
        <f>C134+F134</f>
        <v>3</v>
      </c>
    </row>
    <row r="135" spans="1:9" ht="11.15" customHeight="1" x14ac:dyDescent="0.25">
      <c r="A135" s="27"/>
      <c r="B135" s="13" t="s">
        <v>2</v>
      </c>
      <c r="C135" s="17">
        <v>1</v>
      </c>
      <c r="D135" s="8">
        <f t="shared" si="24"/>
        <v>1</v>
      </c>
      <c r="E135" s="17"/>
      <c r="F135" s="17">
        <v>0</v>
      </c>
      <c r="G135" s="8">
        <f t="shared" si="25"/>
        <v>0</v>
      </c>
      <c r="H135" s="17"/>
      <c r="I135" s="9">
        <f>C135+F135</f>
        <v>1</v>
      </c>
    </row>
    <row r="136" spans="1:9" ht="9.65" customHeight="1" x14ac:dyDescent="0.25">
      <c r="A136" s="27"/>
      <c r="B136" s="6"/>
      <c r="C136" s="5"/>
      <c r="D136" s="5"/>
      <c r="E136" s="5"/>
      <c r="F136" s="5"/>
      <c r="G136" s="5"/>
      <c r="H136" s="5"/>
      <c r="I136" s="9"/>
    </row>
    <row r="137" spans="1:9" ht="11.15" customHeight="1" x14ac:dyDescent="0.25">
      <c r="A137" s="27"/>
      <c r="B137" s="7" t="s">
        <v>94</v>
      </c>
      <c r="C137" s="7">
        <f>SUM(C133:C135)</f>
        <v>4</v>
      </c>
      <c r="D137" s="8">
        <f>C137/I137</f>
        <v>0.5714285714285714</v>
      </c>
      <c r="E137" s="5"/>
      <c r="F137" s="7">
        <f>SUM(F133:F135)</f>
        <v>3</v>
      </c>
      <c r="G137" s="8">
        <f>F137/I137</f>
        <v>0.42857142857142855</v>
      </c>
      <c r="H137" s="5"/>
      <c r="I137" s="10">
        <f>C137+F137</f>
        <v>7</v>
      </c>
    </row>
    <row r="138" spans="1:9" ht="9.65" customHeight="1" x14ac:dyDescent="0.25">
      <c r="A138" s="27"/>
      <c r="B138" s="5"/>
      <c r="C138" s="5"/>
      <c r="D138" s="5"/>
      <c r="E138" s="5"/>
      <c r="F138" s="5"/>
      <c r="G138" s="5"/>
      <c r="H138" s="5"/>
      <c r="I138" s="9"/>
    </row>
    <row r="139" spans="1:9" ht="13" x14ac:dyDescent="0.25">
      <c r="A139" s="20" t="s">
        <v>123</v>
      </c>
      <c r="B139" s="5"/>
      <c r="C139" s="5"/>
      <c r="D139" s="5"/>
      <c r="E139" s="5"/>
      <c r="F139" s="5"/>
      <c r="G139" s="5"/>
      <c r="H139" s="5"/>
      <c r="I139" s="9"/>
    </row>
    <row r="140" spans="1:9" ht="11.5" customHeight="1" x14ac:dyDescent="0.25">
      <c r="A140" s="20"/>
      <c r="B140" s="5" t="s">
        <v>112</v>
      </c>
      <c r="C140" s="5">
        <v>1</v>
      </c>
      <c r="D140" s="8">
        <f>IFERROR(C140/I140,0)</f>
        <v>1</v>
      </c>
      <c r="E140" s="5"/>
      <c r="F140" s="5">
        <v>0</v>
      </c>
      <c r="G140" s="8">
        <f>IFERROR(F140/I140,0)</f>
        <v>0</v>
      </c>
      <c r="H140" s="5"/>
      <c r="I140" s="9">
        <f>C140+F140</f>
        <v>1</v>
      </c>
    </row>
    <row r="141" spans="1:9" ht="11.15" customHeight="1" x14ac:dyDescent="0.25">
      <c r="A141" s="23"/>
      <c r="B141" s="5" t="s">
        <v>66</v>
      </c>
      <c r="C141" s="5">
        <v>6</v>
      </c>
      <c r="D141" s="8">
        <f>IFERROR(C141/I141,0)</f>
        <v>0.66666666666666663</v>
      </c>
      <c r="E141" s="5"/>
      <c r="F141" s="5">
        <v>3</v>
      </c>
      <c r="G141" s="8">
        <f>IFERROR(F141/I141,0)</f>
        <v>0.33333333333333331</v>
      </c>
      <c r="H141" s="5"/>
      <c r="I141" s="9">
        <f>C141+F141</f>
        <v>9</v>
      </c>
    </row>
    <row r="142" spans="1:9" ht="11.15" customHeight="1" x14ac:dyDescent="0.25">
      <c r="A142" s="27"/>
      <c r="B142" s="5" t="s">
        <v>12</v>
      </c>
      <c r="C142" s="5">
        <v>2</v>
      </c>
      <c r="D142" s="8">
        <f t="shared" ref="D142:D161" si="26">IFERROR(C142/I142,0)</f>
        <v>1</v>
      </c>
      <c r="E142" s="5"/>
      <c r="F142" s="5">
        <v>0</v>
      </c>
      <c r="G142" s="8">
        <f t="shared" ref="G142:G161" si="27">IFERROR(F142/I142,0)</f>
        <v>0</v>
      </c>
      <c r="H142" s="5"/>
      <c r="I142" s="9">
        <f>C142+F142</f>
        <v>2</v>
      </c>
    </row>
    <row r="143" spans="1:9" ht="11.15" customHeight="1" x14ac:dyDescent="0.25">
      <c r="A143" s="27"/>
      <c r="B143" s="5" t="s">
        <v>1</v>
      </c>
      <c r="C143" s="5"/>
      <c r="D143" s="8"/>
      <c r="E143" s="5"/>
      <c r="F143" s="5"/>
      <c r="G143" s="8"/>
      <c r="H143" s="5"/>
      <c r="I143" s="9"/>
    </row>
    <row r="144" spans="1:9" ht="11.15" customHeight="1" x14ac:dyDescent="0.25">
      <c r="A144" s="27"/>
      <c r="B144" s="6" t="s">
        <v>40</v>
      </c>
      <c r="C144" s="5">
        <v>8</v>
      </c>
      <c r="D144" s="8">
        <f t="shared" si="26"/>
        <v>1</v>
      </c>
      <c r="E144" s="5"/>
      <c r="F144" s="5">
        <v>0</v>
      </c>
      <c r="G144" s="8">
        <f t="shared" si="27"/>
        <v>0</v>
      </c>
      <c r="H144" s="5"/>
      <c r="I144" s="9">
        <f t="shared" ref="I144:I153" si="28">C144+F144</f>
        <v>8</v>
      </c>
    </row>
    <row r="145" spans="1:9" ht="11.15" customHeight="1" x14ac:dyDescent="0.25">
      <c r="A145" s="27"/>
      <c r="B145" s="6" t="s">
        <v>41</v>
      </c>
      <c r="C145" s="5">
        <v>4</v>
      </c>
      <c r="D145" s="8">
        <f t="shared" si="26"/>
        <v>0.5714285714285714</v>
      </c>
      <c r="E145" s="5"/>
      <c r="F145" s="5">
        <v>3</v>
      </c>
      <c r="G145" s="8">
        <f t="shared" si="27"/>
        <v>0.42857142857142855</v>
      </c>
      <c r="H145" s="5"/>
      <c r="I145" s="9">
        <f t="shared" si="28"/>
        <v>7</v>
      </c>
    </row>
    <row r="146" spans="1:9" ht="12.75" customHeight="1" x14ac:dyDescent="0.25">
      <c r="A146" s="27"/>
      <c r="B146" s="6" t="s">
        <v>124</v>
      </c>
      <c r="C146" s="5">
        <v>2</v>
      </c>
      <c r="D146" s="8">
        <f t="shared" si="26"/>
        <v>0.5</v>
      </c>
      <c r="E146" s="5"/>
      <c r="F146" s="5">
        <v>2</v>
      </c>
      <c r="G146" s="8">
        <f t="shared" si="27"/>
        <v>0.5</v>
      </c>
      <c r="H146" s="5"/>
      <c r="I146" s="9">
        <f t="shared" ref="I146:I147" si="29">C146+F146</f>
        <v>4</v>
      </c>
    </row>
    <row r="147" spans="1:9" ht="11.15" customHeight="1" x14ac:dyDescent="0.25">
      <c r="A147" s="27"/>
      <c r="B147" s="6" t="s">
        <v>103</v>
      </c>
      <c r="C147" s="5">
        <v>6</v>
      </c>
      <c r="D147" s="8">
        <f t="shared" si="26"/>
        <v>0.8571428571428571</v>
      </c>
      <c r="E147" s="5"/>
      <c r="F147" s="5">
        <v>1</v>
      </c>
      <c r="G147" s="8">
        <f t="shared" si="27"/>
        <v>0.14285714285714285</v>
      </c>
      <c r="H147" s="5"/>
      <c r="I147" s="9">
        <f t="shared" si="29"/>
        <v>7</v>
      </c>
    </row>
    <row r="148" spans="1:9" ht="11.15" customHeight="1" x14ac:dyDescent="0.25">
      <c r="A148" s="27"/>
      <c r="B148" s="6" t="s">
        <v>42</v>
      </c>
      <c r="C148" s="5">
        <v>1</v>
      </c>
      <c r="D148" s="8">
        <f t="shared" si="26"/>
        <v>1</v>
      </c>
      <c r="E148" s="5"/>
      <c r="F148" s="5">
        <v>0</v>
      </c>
      <c r="G148" s="8">
        <f t="shared" si="27"/>
        <v>0</v>
      </c>
      <c r="H148" s="5"/>
      <c r="I148" s="9">
        <f t="shared" si="28"/>
        <v>1</v>
      </c>
    </row>
    <row r="149" spans="1:9" ht="11.15" customHeight="1" x14ac:dyDescent="0.25">
      <c r="A149" s="27"/>
      <c r="B149" s="6" t="s">
        <v>43</v>
      </c>
      <c r="C149" s="5">
        <v>6</v>
      </c>
      <c r="D149" s="8">
        <f t="shared" si="26"/>
        <v>0.6</v>
      </c>
      <c r="E149" s="5"/>
      <c r="F149" s="5">
        <v>4</v>
      </c>
      <c r="G149" s="8">
        <f t="shared" si="27"/>
        <v>0.4</v>
      </c>
      <c r="H149" s="5"/>
      <c r="I149" s="9">
        <f t="shared" si="28"/>
        <v>10</v>
      </c>
    </row>
    <row r="150" spans="1:9" ht="11.15" customHeight="1" x14ac:dyDescent="0.25">
      <c r="A150" s="27"/>
      <c r="B150" s="6" t="s">
        <v>44</v>
      </c>
      <c r="C150" s="5">
        <v>0</v>
      </c>
      <c r="D150" s="8">
        <f t="shared" si="26"/>
        <v>0</v>
      </c>
      <c r="E150" s="5"/>
      <c r="F150" s="5">
        <v>1</v>
      </c>
      <c r="G150" s="8">
        <f t="shared" si="27"/>
        <v>1</v>
      </c>
      <c r="H150" s="5"/>
      <c r="I150" s="9">
        <f t="shared" si="28"/>
        <v>1</v>
      </c>
    </row>
    <row r="151" spans="1:9" ht="11" customHeight="1" x14ac:dyDescent="0.25">
      <c r="A151" s="27"/>
      <c r="B151" s="26" t="s">
        <v>114</v>
      </c>
      <c r="C151" s="5">
        <v>1</v>
      </c>
      <c r="D151" s="8">
        <f t="shared" ref="D151" si="30">IFERROR(C151/I151,0)</f>
        <v>0.5</v>
      </c>
      <c r="E151" s="5"/>
      <c r="F151" s="5">
        <v>1</v>
      </c>
      <c r="G151" s="8">
        <f t="shared" ref="G151" si="31">IFERROR(F151/I151,0)</f>
        <v>0.5</v>
      </c>
      <c r="H151" s="5"/>
      <c r="I151" s="9">
        <f t="shared" ref="I151" si="32">C151+F151</f>
        <v>2</v>
      </c>
    </row>
    <row r="152" spans="1:9" ht="11" customHeight="1" x14ac:dyDescent="0.25">
      <c r="A152" s="27"/>
      <c r="B152" s="26" t="s">
        <v>110</v>
      </c>
      <c r="C152" s="5">
        <v>5</v>
      </c>
      <c r="D152" s="8">
        <f t="shared" si="26"/>
        <v>0.625</v>
      </c>
      <c r="E152" s="5"/>
      <c r="F152" s="5">
        <v>3</v>
      </c>
      <c r="G152" s="8">
        <f t="shared" si="27"/>
        <v>0.375</v>
      </c>
      <c r="H152" s="5"/>
      <c r="I152" s="9">
        <f t="shared" si="28"/>
        <v>8</v>
      </c>
    </row>
    <row r="153" spans="1:9" ht="11.15" customHeight="1" x14ac:dyDescent="0.25">
      <c r="A153" s="27"/>
      <c r="B153" s="6" t="s">
        <v>78</v>
      </c>
      <c r="C153" s="5">
        <v>1</v>
      </c>
      <c r="D153" s="8">
        <f t="shared" si="26"/>
        <v>0.5</v>
      </c>
      <c r="E153" s="5"/>
      <c r="F153" s="5">
        <v>1</v>
      </c>
      <c r="G153" s="8">
        <f t="shared" si="27"/>
        <v>0.5</v>
      </c>
      <c r="H153" s="5"/>
      <c r="I153" s="9">
        <f t="shared" si="28"/>
        <v>2</v>
      </c>
    </row>
    <row r="154" spans="1:9" ht="11.15" customHeight="1" x14ac:dyDescent="0.25">
      <c r="A154" s="27"/>
      <c r="B154" s="5" t="s">
        <v>2</v>
      </c>
      <c r="C154" s="5"/>
      <c r="D154" s="8"/>
      <c r="E154" s="5"/>
      <c r="F154" s="5"/>
      <c r="G154" s="8"/>
      <c r="H154" s="5"/>
      <c r="I154" s="9"/>
    </row>
    <row r="155" spans="1:9" ht="11.15" customHeight="1" x14ac:dyDescent="0.25">
      <c r="A155" s="27"/>
      <c r="B155" s="6" t="s">
        <v>40</v>
      </c>
      <c r="C155" s="5">
        <v>3</v>
      </c>
      <c r="D155" s="8">
        <f t="shared" si="26"/>
        <v>0.6</v>
      </c>
      <c r="E155" s="5"/>
      <c r="F155" s="5">
        <v>2</v>
      </c>
      <c r="G155" s="8">
        <f t="shared" si="27"/>
        <v>0.4</v>
      </c>
      <c r="H155" s="5"/>
      <c r="I155" s="9">
        <f>C155+F155</f>
        <v>5</v>
      </c>
    </row>
    <row r="156" spans="1:9" ht="11.15" customHeight="1" x14ac:dyDescent="0.25">
      <c r="A156" s="27"/>
      <c r="B156" s="6" t="s">
        <v>41</v>
      </c>
      <c r="C156" s="5">
        <v>3</v>
      </c>
      <c r="D156" s="8">
        <f t="shared" si="26"/>
        <v>1</v>
      </c>
      <c r="E156" s="5"/>
      <c r="F156" s="5">
        <v>0</v>
      </c>
      <c r="G156" s="8">
        <f t="shared" si="27"/>
        <v>0</v>
      </c>
      <c r="H156" s="5"/>
      <c r="I156" s="9">
        <f>C156+F156</f>
        <v>3</v>
      </c>
    </row>
    <row r="157" spans="1:9" ht="11.15" customHeight="1" x14ac:dyDescent="0.25">
      <c r="A157" s="27"/>
      <c r="B157" s="6" t="s">
        <v>103</v>
      </c>
      <c r="C157" s="5">
        <v>0</v>
      </c>
      <c r="D157" s="8">
        <f t="shared" si="26"/>
        <v>0</v>
      </c>
      <c r="E157" s="5"/>
      <c r="F157" s="5">
        <v>2</v>
      </c>
      <c r="G157" s="8">
        <f t="shared" si="27"/>
        <v>1</v>
      </c>
      <c r="H157" s="5"/>
      <c r="I157" s="9">
        <f t="shared" ref="I157" si="33">C157+F157</f>
        <v>2</v>
      </c>
    </row>
    <row r="158" spans="1:9" ht="11.15" customHeight="1" x14ac:dyDescent="0.25">
      <c r="A158" s="27"/>
      <c r="B158" s="6" t="s">
        <v>42</v>
      </c>
      <c r="C158" s="5">
        <v>2</v>
      </c>
      <c r="D158" s="8">
        <f t="shared" si="26"/>
        <v>0.5</v>
      </c>
      <c r="E158" s="5"/>
      <c r="F158" s="5">
        <v>2</v>
      </c>
      <c r="G158" s="8">
        <f t="shared" si="27"/>
        <v>0.5</v>
      </c>
      <c r="H158" s="5"/>
      <c r="I158" s="9">
        <f>C158+F158</f>
        <v>4</v>
      </c>
    </row>
    <row r="159" spans="1:9" ht="11.15" customHeight="1" x14ac:dyDescent="0.25">
      <c r="A159" s="27"/>
      <c r="B159" s="6" t="s">
        <v>43</v>
      </c>
      <c r="C159" s="5">
        <v>4</v>
      </c>
      <c r="D159" s="8">
        <f t="shared" si="26"/>
        <v>0.8</v>
      </c>
      <c r="E159" s="5"/>
      <c r="F159" s="5">
        <v>1</v>
      </c>
      <c r="G159" s="8">
        <f t="shared" si="27"/>
        <v>0.2</v>
      </c>
      <c r="H159" s="5"/>
      <c r="I159" s="9">
        <f>C159+F159</f>
        <v>5</v>
      </c>
    </row>
    <row r="160" spans="1:9" ht="11.15" customHeight="1" x14ac:dyDescent="0.25">
      <c r="A160" s="27"/>
      <c r="B160" s="6" t="s">
        <v>44</v>
      </c>
      <c r="C160" s="5">
        <v>0</v>
      </c>
      <c r="D160" s="8">
        <f t="shared" si="26"/>
        <v>0</v>
      </c>
      <c r="E160" s="5"/>
      <c r="F160" s="5">
        <v>1</v>
      </c>
      <c r="G160" s="8">
        <f t="shared" si="27"/>
        <v>1</v>
      </c>
      <c r="H160" s="5"/>
      <c r="I160" s="9">
        <f>C160+F160</f>
        <v>1</v>
      </c>
    </row>
    <row r="161" spans="1:9" ht="11" customHeight="1" x14ac:dyDescent="0.25">
      <c r="A161" s="27"/>
      <c r="B161" s="26" t="s">
        <v>110</v>
      </c>
      <c r="C161" s="5">
        <v>3</v>
      </c>
      <c r="D161" s="8">
        <f t="shared" si="26"/>
        <v>0.75</v>
      </c>
      <c r="E161" s="5"/>
      <c r="F161" s="5">
        <v>1</v>
      </c>
      <c r="G161" s="8">
        <f t="shared" si="27"/>
        <v>0.25</v>
      </c>
      <c r="H161" s="5"/>
      <c r="I161" s="9">
        <f>C161+F161</f>
        <v>4</v>
      </c>
    </row>
    <row r="162" spans="1:9" ht="9.65" customHeight="1" x14ac:dyDescent="0.25">
      <c r="A162" s="27"/>
      <c r="B162" s="6"/>
      <c r="C162" s="5"/>
      <c r="D162" s="5"/>
      <c r="E162" s="5"/>
      <c r="F162" s="5"/>
      <c r="G162" s="5"/>
      <c r="H162" s="5"/>
      <c r="I162" s="9"/>
    </row>
    <row r="163" spans="1:9" ht="11.15" customHeight="1" x14ac:dyDescent="0.25">
      <c r="A163" s="27"/>
      <c r="B163" s="7" t="s">
        <v>94</v>
      </c>
      <c r="C163" s="7">
        <f>SUM(C140:C161)</f>
        <v>58</v>
      </c>
      <c r="D163" s="8">
        <f>C163/I163</f>
        <v>0.67441860465116277</v>
      </c>
      <c r="E163" s="5"/>
      <c r="F163" s="7">
        <f>SUM(F140:F161)</f>
        <v>28</v>
      </c>
      <c r="G163" s="8">
        <f>F163/I163</f>
        <v>0.32558139534883723</v>
      </c>
      <c r="H163" s="5"/>
      <c r="I163" s="10">
        <f>C163+F163</f>
        <v>86</v>
      </c>
    </row>
    <row r="164" spans="1:9" ht="9.65" customHeight="1" x14ac:dyDescent="0.25">
      <c r="A164" s="27"/>
      <c r="B164" s="7"/>
      <c r="C164" s="7"/>
      <c r="D164" s="8"/>
      <c r="E164" s="5"/>
      <c r="F164" s="7"/>
      <c r="G164" s="8"/>
      <c r="H164" s="5"/>
      <c r="I164" s="10"/>
    </row>
    <row r="165" spans="1:9" ht="12.65" customHeight="1" x14ac:dyDescent="0.25">
      <c r="A165" s="20" t="s">
        <v>107</v>
      </c>
      <c r="B165" s="5"/>
      <c r="C165" s="5"/>
      <c r="D165" s="5"/>
      <c r="E165" s="5"/>
      <c r="F165" s="5"/>
      <c r="G165" s="5"/>
      <c r="H165" s="5"/>
      <c r="I165" s="9"/>
    </row>
    <row r="166" spans="1:9" ht="11.15" customHeight="1" x14ac:dyDescent="0.25">
      <c r="A166" s="27"/>
      <c r="B166" s="5" t="s">
        <v>14</v>
      </c>
      <c r="C166" s="5">
        <v>6</v>
      </c>
      <c r="D166" s="8">
        <f>IFERROR(C166/I166,0)</f>
        <v>0.8571428571428571</v>
      </c>
      <c r="E166" s="5"/>
      <c r="F166" s="5">
        <v>1</v>
      </c>
      <c r="G166" s="8">
        <f>IFERROR(F166/I166,0)</f>
        <v>0.14285714285714285</v>
      </c>
      <c r="H166" s="5"/>
      <c r="I166" s="9">
        <f>C166+F166</f>
        <v>7</v>
      </c>
    </row>
    <row r="167" spans="1:9" ht="12.75" customHeight="1" x14ac:dyDescent="0.25">
      <c r="A167" s="27"/>
      <c r="B167" s="5" t="s">
        <v>125</v>
      </c>
      <c r="C167" s="5">
        <v>9</v>
      </c>
      <c r="D167" s="8">
        <f>IFERROR(C167/I167,0)</f>
        <v>0.75</v>
      </c>
      <c r="E167" s="5"/>
      <c r="F167" s="5">
        <v>3</v>
      </c>
      <c r="G167" s="8">
        <f>IFERROR(F167/I167,0)</f>
        <v>0.25</v>
      </c>
      <c r="H167" s="5"/>
      <c r="I167" s="9">
        <f>C167+F167</f>
        <v>12</v>
      </c>
    </row>
    <row r="168" spans="1:9" ht="11.15" customHeight="1" x14ac:dyDescent="0.25">
      <c r="A168" s="27"/>
      <c r="B168" s="5" t="s">
        <v>2</v>
      </c>
      <c r="C168" s="5">
        <v>1</v>
      </c>
      <c r="D168" s="8">
        <f>IFERROR(C168/I168,0)</f>
        <v>1</v>
      </c>
      <c r="E168" s="5"/>
      <c r="F168" s="5">
        <v>0</v>
      </c>
      <c r="G168" s="8">
        <f>IFERROR(F168/I168,0)</f>
        <v>0</v>
      </c>
      <c r="H168" s="5"/>
      <c r="I168" s="9">
        <f>C168+F168</f>
        <v>1</v>
      </c>
    </row>
    <row r="169" spans="1:9" ht="9.65" customHeight="1" x14ac:dyDescent="0.25">
      <c r="A169" s="27"/>
      <c r="B169" s="5"/>
      <c r="C169" s="5"/>
      <c r="D169" s="5"/>
      <c r="E169" s="5"/>
      <c r="F169" s="5"/>
      <c r="G169" s="5"/>
      <c r="H169" s="5"/>
      <c r="I169" s="9"/>
    </row>
    <row r="170" spans="1:9" ht="11.15" customHeight="1" x14ac:dyDescent="0.25">
      <c r="A170" s="27"/>
      <c r="B170" s="7" t="s">
        <v>94</v>
      </c>
      <c r="C170" s="7">
        <f>SUM(C166:C169)</f>
        <v>16</v>
      </c>
      <c r="D170" s="8">
        <f>C170/I170</f>
        <v>0.8</v>
      </c>
      <c r="E170" s="5"/>
      <c r="F170" s="7">
        <f>SUM(F166:F169)</f>
        <v>4</v>
      </c>
      <c r="G170" s="8">
        <f>F170/I170</f>
        <v>0.2</v>
      </c>
      <c r="H170" s="5"/>
      <c r="I170" s="10">
        <f>C170+F170</f>
        <v>20</v>
      </c>
    </row>
    <row r="171" spans="1:9" ht="9.65" customHeight="1" x14ac:dyDescent="0.25">
      <c r="A171" s="27"/>
      <c r="B171" s="5"/>
      <c r="C171" s="5"/>
      <c r="D171" s="5"/>
      <c r="E171" s="5"/>
      <c r="F171" s="5"/>
      <c r="G171" s="5"/>
      <c r="H171" s="5"/>
      <c r="I171" s="9"/>
    </row>
    <row r="172" spans="1:9" ht="12.65" customHeight="1" x14ac:dyDescent="0.25">
      <c r="A172" s="24" t="s">
        <v>108</v>
      </c>
      <c r="B172" s="5"/>
      <c r="C172" s="5"/>
      <c r="D172" s="5"/>
      <c r="E172" s="5"/>
      <c r="F172" s="5"/>
      <c r="G172" s="5"/>
      <c r="H172" s="5"/>
      <c r="I172" s="9"/>
    </row>
    <row r="173" spans="1:9" ht="11.15" customHeight="1" x14ac:dyDescent="0.25">
      <c r="A173" s="25"/>
      <c r="B173" s="5" t="s">
        <v>1</v>
      </c>
      <c r="C173" s="5">
        <v>1</v>
      </c>
      <c r="D173" s="8">
        <f>IFERROR(C173/I173,0)</f>
        <v>0.33333333333333331</v>
      </c>
      <c r="E173" s="5"/>
      <c r="F173" s="5">
        <v>2</v>
      </c>
      <c r="G173" s="8">
        <f>IFERROR(F173/I173,0)</f>
        <v>0.66666666666666663</v>
      </c>
      <c r="H173" s="5"/>
      <c r="I173" s="9">
        <f>C173+F173</f>
        <v>3</v>
      </c>
    </row>
    <row r="174" spans="1:9" ht="11.15" customHeight="1" x14ac:dyDescent="0.25">
      <c r="A174" s="27"/>
      <c r="B174" s="5" t="s">
        <v>2</v>
      </c>
      <c r="C174" s="5">
        <v>1</v>
      </c>
      <c r="D174" s="8">
        <f>IFERROR(C174/I174,0)</f>
        <v>1</v>
      </c>
      <c r="E174" s="5"/>
      <c r="F174" s="5">
        <v>0</v>
      </c>
      <c r="G174" s="8">
        <f>IFERROR(F174/I174,0)</f>
        <v>0</v>
      </c>
      <c r="H174" s="5"/>
      <c r="I174" s="9">
        <f>C174+F174</f>
        <v>1</v>
      </c>
    </row>
    <row r="175" spans="1:9" ht="9.65" customHeight="1" x14ac:dyDescent="0.25">
      <c r="A175" s="27"/>
      <c r="B175" s="5"/>
      <c r="C175" s="5"/>
      <c r="D175" s="5"/>
      <c r="E175" s="5"/>
      <c r="F175" s="5"/>
      <c r="G175" s="5"/>
      <c r="H175" s="5"/>
      <c r="I175" s="9"/>
    </row>
    <row r="176" spans="1:9" ht="11.15" customHeight="1" x14ac:dyDescent="0.25">
      <c r="A176" s="27"/>
      <c r="B176" s="7" t="s">
        <v>94</v>
      </c>
      <c r="C176" s="7">
        <f>SUM(C173:C174)</f>
        <v>2</v>
      </c>
      <c r="D176" s="8">
        <f>C176/I176</f>
        <v>0.5</v>
      </c>
      <c r="E176" s="5"/>
      <c r="F176" s="7">
        <f>SUM(F173:F174)</f>
        <v>2</v>
      </c>
      <c r="G176" s="8">
        <f>F176/I176</f>
        <v>0.5</v>
      </c>
      <c r="H176" s="5"/>
      <c r="I176" s="10">
        <f>C176+F176</f>
        <v>4</v>
      </c>
    </row>
    <row r="177" spans="1:9" ht="9.65" customHeight="1" x14ac:dyDescent="0.25">
      <c r="A177" s="27"/>
      <c r="B177" s="5"/>
      <c r="C177" s="5"/>
      <c r="D177" s="5"/>
      <c r="E177" s="5"/>
      <c r="F177" s="5"/>
      <c r="G177" s="5"/>
      <c r="H177" s="5"/>
      <c r="I177" s="9"/>
    </row>
    <row r="178" spans="1:9" ht="12.65" customHeight="1" x14ac:dyDescent="0.25">
      <c r="A178" s="20" t="s">
        <v>109</v>
      </c>
      <c r="B178" s="13"/>
      <c r="C178" s="5"/>
      <c r="D178" s="5"/>
      <c r="E178" s="5"/>
      <c r="F178" s="5"/>
      <c r="G178" s="5"/>
      <c r="H178" s="5"/>
      <c r="I178" s="9"/>
    </row>
    <row r="179" spans="1:9" ht="11.15" customHeight="1" x14ac:dyDescent="0.25">
      <c r="A179" s="27"/>
      <c r="B179" s="5" t="s">
        <v>92</v>
      </c>
      <c r="C179" s="5">
        <v>50</v>
      </c>
      <c r="D179" s="8">
        <f>IFERROR(C179/I179,0)</f>
        <v>0.90909090909090906</v>
      </c>
      <c r="E179" s="5"/>
      <c r="F179" s="5">
        <v>5</v>
      </c>
      <c r="G179" s="8">
        <f>IFERROR(F179/I179,0)</f>
        <v>9.0909090909090912E-2</v>
      </c>
      <c r="H179" s="5"/>
      <c r="I179" s="9">
        <f>C179+F179</f>
        <v>55</v>
      </c>
    </row>
    <row r="180" spans="1:9" ht="11.15" customHeight="1" x14ac:dyDescent="0.25">
      <c r="A180" s="27"/>
      <c r="B180" s="5" t="s">
        <v>82</v>
      </c>
      <c r="C180" s="5">
        <v>30</v>
      </c>
      <c r="D180" s="8">
        <f t="shared" ref="D180" si="34">IFERROR(C180/I180,0)</f>
        <v>0.61224489795918369</v>
      </c>
      <c r="E180" s="5"/>
      <c r="F180" s="5">
        <v>19</v>
      </c>
      <c r="G180" s="8">
        <f t="shared" ref="G180" si="35">IFERROR(F180/I180,0)</f>
        <v>0.38775510204081631</v>
      </c>
      <c r="H180" s="5"/>
      <c r="I180" s="9">
        <f>C180+F180</f>
        <v>49</v>
      </c>
    </row>
    <row r="181" spans="1:9" ht="13" x14ac:dyDescent="0.25">
      <c r="A181" s="27"/>
      <c r="B181" s="13" t="s">
        <v>127</v>
      </c>
      <c r="C181" s="5">
        <v>2</v>
      </c>
      <c r="D181" s="8">
        <f>IFERROR(C181/I181,0)</f>
        <v>0.66666666666666663</v>
      </c>
      <c r="E181" s="5"/>
      <c r="F181" s="5">
        <v>1</v>
      </c>
      <c r="G181" s="8">
        <f>IFERROR(F181/I181,0)</f>
        <v>0.33333333333333331</v>
      </c>
      <c r="H181" s="5"/>
      <c r="I181" s="9">
        <f>C181+F181</f>
        <v>3</v>
      </c>
    </row>
    <row r="182" spans="1:9" ht="9.65" customHeight="1" x14ac:dyDescent="0.25">
      <c r="A182" s="27"/>
      <c r="B182" s="5"/>
      <c r="C182" s="5"/>
      <c r="D182" s="5"/>
      <c r="E182" s="5"/>
      <c r="F182" s="5"/>
      <c r="G182" s="5"/>
      <c r="H182" s="5"/>
      <c r="I182" s="9"/>
    </row>
    <row r="183" spans="1:9" ht="11.15" customHeight="1" x14ac:dyDescent="0.25">
      <c r="A183" s="27"/>
      <c r="B183" s="7" t="s">
        <v>94</v>
      </c>
      <c r="C183" s="7">
        <f>SUM(C179:C181)</f>
        <v>82</v>
      </c>
      <c r="D183" s="8">
        <f>C183/I183</f>
        <v>0.76635514018691586</v>
      </c>
      <c r="E183" s="5"/>
      <c r="F183" s="7">
        <f>SUM(F179:F181)</f>
        <v>25</v>
      </c>
      <c r="G183" s="8">
        <f>F183/I183</f>
        <v>0.23364485981308411</v>
      </c>
      <c r="H183" s="5"/>
      <c r="I183" s="10">
        <f>C183+F183</f>
        <v>107</v>
      </c>
    </row>
    <row r="184" spans="1:9" ht="9.65" customHeight="1" x14ac:dyDescent="0.25">
      <c r="A184" s="27"/>
      <c r="B184" s="5"/>
      <c r="C184" s="5"/>
      <c r="D184" s="5"/>
      <c r="E184" s="5"/>
      <c r="F184" s="5"/>
      <c r="G184" s="5"/>
      <c r="H184" s="5"/>
      <c r="I184" s="9"/>
    </row>
    <row r="185" spans="1:9" ht="11.15" customHeight="1" x14ac:dyDescent="0.25">
      <c r="A185" s="27"/>
      <c r="B185" s="7" t="s">
        <v>87</v>
      </c>
      <c r="C185" s="7">
        <f>C183+C176+C170+C163+C137</f>
        <v>162</v>
      </c>
      <c r="D185" s="8">
        <f>C185/I185</f>
        <v>0.7232142857142857</v>
      </c>
      <c r="E185" s="7"/>
      <c r="F185" s="7">
        <f>F183+F176+F170+F163+F137</f>
        <v>62</v>
      </c>
      <c r="G185" s="8">
        <f>F185/I185</f>
        <v>0.2767857142857143</v>
      </c>
      <c r="H185" s="7"/>
      <c r="I185" s="10">
        <f>C185+F185</f>
        <v>224</v>
      </c>
    </row>
    <row r="186" spans="1:9" ht="9.65" customHeight="1" x14ac:dyDescent="0.25">
      <c r="A186" s="27"/>
      <c r="B186" s="5"/>
      <c r="C186" s="5"/>
      <c r="D186" s="5"/>
      <c r="E186" s="5"/>
      <c r="F186" s="5"/>
      <c r="G186" s="5"/>
      <c r="H186" s="5"/>
      <c r="I186" s="9"/>
    </row>
    <row r="187" spans="1:9" ht="11.15" customHeight="1" x14ac:dyDescent="0.25">
      <c r="A187" s="23" t="s">
        <v>57</v>
      </c>
      <c r="B187" s="5"/>
      <c r="C187" s="5"/>
      <c r="D187" s="5"/>
      <c r="E187" s="5"/>
      <c r="F187" s="5"/>
      <c r="G187" s="5"/>
      <c r="H187" s="5"/>
      <c r="I187" s="9"/>
    </row>
    <row r="188" spans="1:9" ht="11.15" customHeight="1" x14ac:dyDescent="0.25">
      <c r="A188" s="23"/>
      <c r="B188" s="5" t="s">
        <v>77</v>
      </c>
      <c r="C188" s="5">
        <v>4</v>
      </c>
      <c r="D188" s="8">
        <f>IFERROR(C188/I188,0)</f>
        <v>0.66666666666666663</v>
      </c>
      <c r="E188" s="5"/>
      <c r="F188" s="5">
        <v>2</v>
      </c>
      <c r="G188" s="8">
        <f>IFERROR(F188/I188,0)</f>
        <v>0.33333333333333331</v>
      </c>
      <c r="H188" s="5"/>
      <c r="I188" s="9">
        <f>C188+F188</f>
        <v>6</v>
      </c>
    </row>
    <row r="189" spans="1:9" ht="11.15" customHeight="1" x14ac:dyDescent="0.25">
      <c r="A189" s="27"/>
      <c r="B189" s="5" t="s">
        <v>99</v>
      </c>
      <c r="C189" s="5">
        <v>2</v>
      </c>
      <c r="D189" s="8">
        <f t="shared" ref="D189" si="36">IFERROR(C189/I189,0)</f>
        <v>0.22222222222222221</v>
      </c>
      <c r="E189" s="5"/>
      <c r="F189" s="5">
        <v>7</v>
      </c>
      <c r="G189" s="8">
        <f t="shared" ref="G189" si="37">IFERROR(F189/I189,0)</f>
        <v>0.77777777777777779</v>
      </c>
      <c r="H189" s="5"/>
      <c r="I189" s="9">
        <f>C189+F189</f>
        <v>9</v>
      </c>
    </row>
    <row r="190" spans="1:9" ht="9.65" customHeight="1" x14ac:dyDescent="0.25">
      <c r="A190" s="27"/>
      <c r="B190" s="17"/>
      <c r="C190" s="5"/>
      <c r="D190" s="8"/>
      <c r="E190" s="5"/>
      <c r="F190" s="5"/>
      <c r="G190" s="8"/>
      <c r="H190" s="5"/>
      <c r="I190" s="9"/>
    </row>
    <row r="191" spans="1:9" ht="11.15" customHeight="1" x14ac:dyDescent="0.25">
      <c r="A191" s="27"/>
      <c r="B191" s="7" t="s">
        <v>87</v>
      </c>
      <c r="C191" s="7">
        <f>SUM(C188:C189)</f>
        <v>6</v>
      </c>
      <c r="D191" s="8">
        <f>C191/I191</f>
        <v>0.4</v>
      </c>
      <c r="E191" s="5"/>
      <c r="F191" s="7">
        <f>SUM(F188:F189)</f>
        <v>9</v>
      </c>
      <c r="G191" s="8">
        <f>F191/I191</f>
        <v>0.6</v>
      </c>
      <c r="H191" s="5"/>
      <c r="I191" s="10">
        <f>C191+F191</f>
        <v>15</v>
      </c>
    </row>
    <row r="192" spans="1:9" ht="9.65" customHeight="1" x14ac:dyDescent="0.25">
      <c r="A192" s="27"/>
      <c r="B192" s="5"/>
      <c r="C192" s="5"/>
      <c r="D192" s="5"/>
      <c r="E192" s="5"/>
      <c r="F192" s="5"/>
      <c r="G192" s="5"/>
      <c r="H192" s="5"/>
      <c r="I192" s="9"/>
    </row>
    <row r="193" spans="1:9" ht="11.15" customHeight="1" x14ac:dyDescent="0.25">
      <c r="A193" s="25" t="s">
        <v>64</v>
      </c>
      <c r="B193" s="5"/>
      <c r="C193" s="5"/>
      <c r="D193" s="5"/>
      <c r="E193" s="5"/>
      <c r="F193" s="5"/>
      <c r="G193" s="5"/>
      <c r="H193" s="5"/>
      <c r="I193" s="9"/>
    </row>
    <row r="194" spans="1:9" ht="11.15" customHeight="1" x14ac:dyDescent="0.25">
      <c r="A194" s="25"/>
      <c r="B194" s="5" t="s">
        <v>65</v>
      </c>
      <c r="C194" s="5">
        <v>4</v>
      </c>
      <c r="D194" s="8">
        <f>IFERROR(C194/I194,0)</f>
        <v>1</v>
      </c>
      <c r="E194" s="5"/>
      <c r="F194" s="5">
        <v>0</v>
      </c>
      <c r="G194" s="8">
        <f>IFERROR(F194/I194,0)</f>
        <v>0</v>
      </c>
      <c r="H194" s="5"/>
      <c r="I194" s="9">
        <f>C194+F194</f>
        <v>4</v>
      </c>
    </row>
    <row r="195" spans="1:9" ht="9.65" customHeight="1" x14ac:dyDescent="0.25">
      <c r="A195" s="25"/>
      <c r="B195" s="5"/>
      <c r="C195" s="5"/>
      <c r="D195" s="5"/>
      <c r="E195" s="5"/>
      <c r="F195" s="5"/>
      <c r="G195" s="5"/>
      <c r="H195" s="5"/>
      <c r="I195" s="9"/>
    </row>
    <row r="196" spans="1:9" ht="11.15" customHeight="1" x14ac:dyDescent="0.25">
      <c r="A196" s="27"/>
      <c r="B196" s="7" t="s">
        <v>87</v>
      </c>
      <c r="C196" s="7">
        <f>C194</f>
        <v>4</v>
      </c>
      <c r="D196" s="8">
        <f>C196/I196</f>
        <v>1</v>
      </c>
      <c r="E196" s="5"/>
      <c r="F196" s="7">
        <f>F194</f>
        <v>0</v>
      </c>
      <c r="G196" s="8">
        <f>F196/I196</f>
        <v>0</v>
      </c>
      <c r="H196" s="5"/>
      <c r="I196" s="11">
        <f>I194</f>
        <v>4</v>
      </c>
    </row>
    <row r="197" spans="1:9" ht="9.65" customHeight="1" x14ac:dyDescent="0.25">
      <c r="A197" s="27"/>
      <c r="B197" s="5"/>
      <c r="C197" s="5"/>
      <c r="D197" s="5"/>
      <c r="E197" s="5"/>
      <c r="F197" s="5"/>
      <c r="G197" s="5"/>
      <c r="H197" s="5"/>
      <c r="I197" s="9"/>
    </row>
    <row r="198" spans="1:9" ht="11.15" customHeight="1" x14ac:dyDescent="0.25">
      <c r="A198" s="23" t="s">
        <v>63</v>
      </c>
      <c r="B198" s="5"/>
      <c r="C198" s="5"/>
      <c r="D198" s="5"/>
      <c r="E198" s="5"/>
      <c r="F198" s="5"/>
      <c r="G198" s="5"/>
      <c r="H198" s="5"/>
      <c r="I198" s="9"/>
    </row>
    <row r="199" spans="1:9" ht="11.15" customHeight="1" x14ac:dyDescent="0.25">
      <c r="A199" s="27"/>
      <c r="B199" s="5" t="s">
        <v>13</v>
      </c>
      <c r="C199" s="5">
        <v>5</v>
      </c>
      <c r="D199" s="8">
        <f>IFERROR(C199/I199,0)</f>
        <v>0.45454545454545453</v>
      </c>
      <c r="E199" s="5"/>
      <c r="F199" s="5">
        <v>6</v>
      </c>
      <c r="G199" s="8">
        <f>IFERROR(F199/I199,0)</f>
        <v>0.54545454545454541</v>
      </c>
      <c r="H199" s="5"/>
      <c r="I199" s="9">
        <f>C199+F199</f>
        <v>11</v>
      </c>
    </row>
    <row r="200" spans="1:9" ht="9.65" customHeight="1" x14ac:dyDescent="0.25">
      <c r="A200" s="27"/>
      <c r="B200" s="5"/>
      <c r="C200" s="5"/>
      <c r="D200" s="5"/>
      <c r="E200" s="5"/>
      <c r="F200" s="5"/>
      <c r="G200" s="5"/>
      <c r="H200" s="5"/>
      <c r="I200" s="9"/>
    </row>
    <row r="201" spans="1:9" ht="11.15" customHeight="1" x14ac:dyDescent="0.25">
      <c r="A201" s="27"/>
      <c r="B201" s="7" t="s">
        <v>87</v>
      </c>
      <c r="C201" s="7">
        <f>C199</f>
        <v>5</v>
      </c>
      <c r="D201" s="8">
        <f>C201/I201</f>
        <v>0.45454545454545453</v>
      </c>
      <c r="E201" s="5"/>
      <c r="F201" s="7">
        <f>F199</f>
        <v>6</v>
      </c>
      <c r="G201" s="8">
        <f>F201/I201</f>
        <v>0.54545454545454541</v>
      </c>
      <c r="H201" s="5"/>
      <c r="I201" s="10">
        <f>C201+F201</f>
        <v>11</v>
      </c>
    </row>
    <row r="202" spans="1:9" ht="9.65" customHeight="1" x14ac:dyDescent="0.25">
      <c r="A202" s="27"/>
      <c r="B202" s="7"/>
      <c r="C202" s="7"/>
      <c r="D202" s="8"/>
      <c r="E202" s="5"/>
      <c r="F202" s="7"/>
      <c r="G202" s="8"/>
      <c r="H202" s="5"/>
      <c r="I202" s="10"/>
    </row>
    <row r="203" spans="1:9" ht="11.15" customHeight="1" x14ac:dyDescent="0.25">
      <c r="A203" s="23" t="s">
        <v>58</v>
      </c>
      <c r="B203" s="5"/>
      <c r="C203" s="5"/>
      <c r="D203" s="5"/>
      <c r="E203" s="5"/>
      <c r="F203" s="5"/>
      <c r="G203" s="5"/>
      <c r="H203" s="5"/>
      <c r="I203" s="9"/>
    </row>
    <row r="204" spans="1:9" ht="11.15" customHeight="1" x14ac:dyDescent="0.25">
      <c r="A204" s="27"/>
      <c r="B204" s="5" t="s">
        <v>1</v>
      </c>
      <c r="C204" s="5"/>
      <c r="D204" s="5"/>
      <c r="E204" s="5"/>
      <c r="F204" s="5"/>
      <c r="G204" s="5"/>
      <c r="H204" s="5"/>
      <c r="I204" s="9"/>
    </row>
    <row r="205" spans="1:9" ht="11.15" customHeight="1" x14ac:dyDescent="0.25">
      <c r="A205" s="27"/>
      <c r="B205" s="6" t="s">
        <v>72</v>
      </c>
      <c r="C205" s="5">
        <v>14</v>
      </c>
      <c r="D205" s="8">
        <f>IFERROR(C205/I205,0)</f>
        <v>0.66666666666666663</v>
      </c>
      <c r="E205" s="5"/>
      <c r="F205" s="5">
        <v>7</v>
      </c>
      <c r="G205" s="8">
        <f>IFERROR(F205/I205,0)</f>
        <v>0.33333333333333331</v>
      </c>
      <c r="H205" s="5"/>
      <c r="I205" s="9">
        <f t="shared" ref="I205:I211" si="38">C205+F205</f>
        <v>21</v>
      </c>
    </row>
    <row r="206" spans="1:9" ht="11.15" customHeight="1" x14ac:dyDescent="0.25">
      <c r="A206" s="27"/>
      <c r="B206" s="6" t="s">
        <v>45</v>
      </c>
      <c r="C206" s="5">
        <v>3</v>
      </c>
      <c r="D206" s="8">
        <f t="shared" ref="D206:D220" si="39">IFERROR(C206/I206,0)</f>
        <v>0.375</v>
      </c>
      <c r="E206" s="5"/>
      <c r="F206" s="5">
        <v>5</v>
      </c>
      <c r="G206" s="8">
        <f t="shared" ref="G206:G220" si="40">IFERROR(F206/I206,0)</f>
        <v>0.625</v>
      </c>
      <c r="H206" s="5"/>
      <c r="I206" s="9">
        <f t="shared" si="38"/>
        <v>8</v>
      </c>
    </row>
    <row r="207" spans="1:9" ht="11.15" customHeight="1" x14ac:dyDescent="0.25">
      <c r="A207" s="27"/>
      <c r="B207" s="6" t="s">
        <v>46</v>
      </c>
      <c r="C207" s="5">
        <v>2</v>
      </c>
      <c r="D207" s="8">
        <f t="shared" si="39"/>
        <v>0.11764705882352941</v>
      </c>
      <c r="E207" s="5"/>
      <c r="F207" s="5">
        <v>15</v>
      </c>
      <c r="G207" s="8">
        <f t="shared" si="40"/>
        <v>0.88235294117647056</v>
      </c>
      <c r="H207" s="5"/>
      <c r="I207" s="9">
        <f t="shared" si="38"/>
        <v>17</v>
      </c>
    </row>
    <row r="208" spans="1:9" ht="11.15" customHeight="1" x14ac:dyDescent="0.25">
      <c r="A208" s="27"/>
      <c r="B208" s="6" t="s">
        <v>47</v>
      </c>
      <c r="C208" s="5">
        <v>2</v>
      </c>
      <c r="D208" s="8">
        <f t="shared" si="39"/>
        <v>0.33333333333333331</v>
      </c>
      <c r="E208" s="5"/>
      <c r="F208" s="5">
        <v>4</v>
      </c>
      <c r="G208" s="8">
        <f t="shared" si="40"/>
        <v>0.66666666666666663</v>
      </c>
      <c r="H208" s="5"/>
      <c r="I208" s="9">
        <f t="shared" si="38"/>
        <v>6</v>
      </c>
    </row>
    <row r="209" spans="1:9" ht="11.15" customHeight="1" x14ac:dyDescent="0.25">
      <c r="A209" s="27"/>
      <c r="B209" s="5" t="s">
        <v>49</v>
      </c>
      <c r="C209" s="5">
        <v>4</v>
      </c>
      <c r="D209" s="8">
        <f t="shared" si="39"/>
        <v>0.8</v>
      </c>
      <c r="E209" s="5"/>
      <c r="F209" s="5">
        <v>1</v>
      </c>
      <c r="G209" s="8">
        <f t="shared" si="40"/>
        <v>0.2</v>
      </c>
      <c r="H209" s="5"/>
      <c r="I209" s="9">
        <f t="shared" si="38"/>
        <v>5</v>
      </c>
    </row>
    <row r="210" spans="1:9" ht="11.15" customHeight="1" x14ac:dyDescent="0.25">
      <c r="A210" s="27"/>
      <c r="B210" s="5" t="s">
        <v>50</v>
      </c>
      <c r="C210" s="5">
        <v>3</v>
      </c>
      <c r="D210" s="8">
        <f t="shared" si="39"/>
        <v>0.42857142857142855</v>
      </c>
      <c r="E210" s="5"/>
      <c r="F210" s="5">
        <v>4</v>
      </c>
      <c r="G210" s="8">
        <f t="shared" si="40"/>
        <v>0.5714285714285714</v>
      </c>
      <c r="H210" s="5"/>
      <c r="I210" s="9">
        <f t="shared" si="38"/>
        <v>7</v>
      </c>
    </row>
    <row r="211" spans="1:9" ht="11.15" customHeight="1" x14ac:dyDescent="0.25">
      <c r="A211" s="27"/>
      <c r="B211" s="6" t="s">
        <v>48</v>
      </c>
      <c r="C211" s="5">
        <v>4</v>
      </c>
      <c r="D211" s="8">
        <f t="shared" si="39"/>
        <v>0.66666666666666663</v>
      </c>
      <c r="E211" s="5"/>
      <c r="F211" s="5">
        <v>2</v>
      </c>
      <c r="G211" s="8">
        <f t="shared" si="40"/>
        <v>0.33333333333333331</v>
      </c>
      <c r="H211" s="5"/>
      <c r="I211" s="9">
        <f t="shared" si="38"/>
        <v>6</v>
      </c>
    </row>
    <row r="212" spans="1:9" ht="11.15" customHeight="1" x14ac:dyDescent="0.25">
      <c r="A212" s="27"/>
      <c r="B212" s="5" t="s">
        <v>2</v>
      </c>
      <c r="C212" s="5"/>
      <c r="D212" s="8"/>
      <c r="E212" s="5"/>
      <c r="F212" s="5"/>
      <c r="G212" s="8"/>
      <c r="H212" s="5"/>
      <c r="I212" s="9"/>
    </row>
    <row r="213" spans="1:9" ht="11.15" customHeight="1" x14ac:dyDescent="0.25">
      <c r="A213" s="27"/>
      <c r="B213" s="6" t="s">
        <v>72</v>
      </c>
      <c r="C213" s="5">
        <v>2</v>
      </c>
      <c r="D213" s="8">
        <f t="shared" si="39"/>
        <v>0.4</v>
      </c>
      <c r="E213" s="5"/>
      <c r="F213" s="5">
        <v>3</v>
      </c>
      <c r="G213" s="8">
        <f t="shared" si="40"/>
        <v>0.6</v>
      </c>
      <c r="H213" s="5"/>
      <c r="I213" s="9">
        <f t="shared" ref="I213:I220" si="41">C213+F213</f>
        <v>5</v>
      </c>
    </row>
    <row r="214" spans="1:9" ht="11.15" customHeight="1" x14ac:dyDescent="0.25">
      <c r="A214" s="27"/>
      <c r="B214" s="6" t="s">
        <v>113</v>
      </c>
      <c r="C214" s="5">
        <v>1</v>
      </c>
      <c r="D214" s="8">
        <f t="shared" si="39"/>
        <v>1</v>
      </c>
      <c r="E214" s="5"/>
      <c r="F214" s="5">
        <v>0</v>
      </c>
      <c r="G214" s="8">
        <f t="shared" si="40"/>
        <v>0</v>
      </c>
      <c r="H214" s="5"/>
      <c r="I214" s="9">
        <f t="shared" si="41"/>
        <v>1</v>
      </c>
    </row>
    <row r="215" spans="1:9" ht="11.15" customHeight="1" x14ac:dyDescent="0.25">
      <c r="A215" s="27"/>
      <c r="B215" s="6" t="s">
        <v>45</v>
      </c>
      <c r="C215" s="5">
        <v>0</v>
      </c>
      <c r="D215" s="8">
        <f t="shared" si="39"/>
        <v>0</v>
      </c>
      <c r="E215" s="5"/>
      <c r="F215" s="5">
        <v>3</v>
      </c>
      <c r="G215" s="8">
        <f t="shared" si="40"/>
        <v>1</v>
      </c>
      <c r="H215" s="5"/>
      <c r="I215" s="9">
        <f t="shared" si="41"/>
        <v>3</v>
      </c>
    </row>
    <row r="216" spans="1:9" ht="11.15" customHeight="1" x14ac:dyDescent="0.25">
      <c r="A216" s="27"/>
      <c r="B216" s="6" t="s">
        <v>46</v>
      </c>
      <c r="C216" s="5">
        <v>0</v>
      </c>
      <c r="D216" s="8">
        <f t="shared" si="39"/>
        <v>0</v>
      </c>
      <c r="E216" s="5"/>
      <c r="F216" s="5">
        <v>5</v>
      </c>
      <c r="G216" s="8">
        <f t="shared" si="40"/>
        <v>1</v>
      </c>
      <c r="H216" s="5"/>
      <c r="I216" s="9">
        <f t="shared" si="41"/>
        <v>5</v>
      </c>
    </row>
    <row r="217" spans="1:9" ht="11.15" customHeight="1" x14ac:dyDescent="0.25">
      <c r="A217" s="27"/>
      <c r="B217" s="6" t="s">
        <v>47</v>
      </c>
      <c r="C217" s="5">
        <v>0</v>
      </c>
      <c r="D217" s="8">
        <f t="shared" si="39"/>
        <v>0</v>
      </c>
      <c r="E217" s="5"/>
      <c r="F217" s="5">
        <v>1</v>
      </c>
      <c r="G217" s="8">
        <f t="shared" si="40"/>
        <v>1</v>
      </c>
      <c r="H217" s="5"/>
      <c r="I217" s="9">
        <f t="shared" si="41"/>
        <v>1</v>
      </c>
    </row>
    <row r="218" spans="1:9" ht="11.15" customHeight="1" x14ac:dyDescent="0.25">
      <c r="A218" s="27"/>
      <c r="B218" s="5" t="s">
        <v>49</v>
      </c>
      <c r="C218" s="5">
        <v>3</v>
      </c>
      <c r="D218" s="8">
        <f t="shared" si="39"/>
        <v>0.42857142857142855</v>
      </c>
      <c r="E218" s="5"/>
      <c r="F218" s="5">
        <v>4</v>
      </c>
      <c r="G218" s="8">
        <f t="shared" si="40"/>
        <v>0.5714285714285714</v>
      </c>
      <c r="H218" s="5"/>
      <c r="I218" s="9">
        <f t="shared" si="41"/>
        <v>7</v>
      </c>
    </row>
    <row r="219" spans="1:9" ht="11.15" customHeight="1" x14ac:dyDescent="0.25">
      <c r="A219" s="27"/>
      <c r="B219" s="6" t="s">
        <v>50</v>
      </c>
      <c r="C219" s="5">
        <v>3</v>
      </c>
      <c r="D219" s="8">
        <f t="shared" si="39"/>
        <v>0.42857142857142855</v>
      </c>
      <c r="E219" s="5"/>
      <c r="F219" s="5">
        <v>4</v>
      </c>
      <c r="G219" s="8">
        <f t="shared" si="40"/>
        <v>0.5714285714285714</v>
      </c>
      <c r="H219" s="5"/>
      <c r="I219" s="9">
        <f t="shared" si="41"/>
        <v>7</v>
      </c>
    </row>
    <row r="220" spans="1:9" ht="11.15" customHeight="1" x14ac:dyDescent="0.25">
      <c r="A220" s="27"/>
      <c r="B220" s="6" t="s">
        <v>48</v>
      </c>
      <c r="C220" s="5">
        <v>1</v>
      </c>
      <c r="D220" s="8">
        <f t="shared" si="39"/>
        <v>1</v>
      </c>
      <c r="E220" s="5"/>
      <c r="F220" s="5">
        <v>0</v>
      </c>
      <c r="G220" s="8">
        <f t="shared" si="40"/>
        <v>0</v>
      </c>
      <c r="H220" s="5"/>
      <c r="I220" s="9">
        <f t="shared" si="41"/>
        <v>1</v>
      </c>
    </row>
    <row r="221" spans="1:9" ht="9.65" customHeight="1" x14ac:dyDescent="0.25">
      <c r="A221" s="27"/>
      <c r="B221" s="6"/>
      <c r="C221" s="17"/>
      <c r="D221" s="5"/>
      <c r="E221" s="5"/>
      <c r="F221" s="5"/>
      <c r="G221" s="5"/>
      <c r="H221" s="5"/>
      <c r="I221" s="9"/>
    </row>
    <row r="222" spans="1:9" ht="11.15" customHeight="1" x14ac:dyDescent="0.25">
      <c r="A222" s="27"/>
      <c r="B222" s="7" t="s">
        <v>87</v>
      </c>
      <c r="C222" s="7">
        <f>SUM(C205:C220)</f>
        <v>42</v>
      </c>
      <c r="D222" s="8">
        <f>C222/I222</f>
        <v>0.42</v>
      </c>
      <c r="E222" s="5"/>
      <c r="F222" s="7">
        <f>SUM(F205:F220)</f>
        <v>58</v>
      </c>
      <c r="G222" s="8">
        <f>F222/I222</f>
        <v>0.57999999999999996</v>
      </c>
      <c r="H222" s="5"/>
      <c r="I222" s="10">
        <f>C222+F222</f>
        <v>100</v>
      </c>
    </row>
    <row r="223" spans="1:9" ht="9.65" customHeight="1" x14ac:dyDescent="0.25">
      <c r="A223" s="27"/>
      <c r="B223" s="5"/>
      <c r="C223" s="5"/>
      <c r="D223" s="5"/>
      <c r="E223" s="5"/>
      <c r="F223" s="5"/>
      <c r="G223" s="5"/>
      <c r="H223" s="5"/>
      <c r="I223" s="9"/>
    </row>
    <row r="224" spans="1:9" ht="11.15" customHeight="1" x14ac:dyDescent="0.25">
      <c r="A224" s="23" t="s">
        <v>59</v>
      </c>
      <c r="B224" s="5"/>
      <c r="C224" s="5"/>
      <c r="D224" s="5"/>
      <c r="E224" s="5"/>
      <c r="F224" s="5"/>
      <c r="G224" s="5"/>
      <c r="H224" s="5"/>
      <c r="I224" s="9"/>
    </row>
    <row r="225" spans="1:9" ht="11.15" customHeight="1" x14ac:dyDescent="0.25">
      <c r="A225" s="27"/>
      <c r="B225" s="5" t="s">
        <v>15</v>
      </c>
      <c r="C225" s="5">
        <v>26</v>
      </c>
      <c r="D225" s="8">
        <f>IFERROR(C225/I225,0)</f>
        <v>0.8666666666666667</v>
      </c>
      <c r="E225" s="5"/>
      <c r="F225" s="5">
        <v>4</v>
      </c>
      <c r="G225" s="8">
        <f>IFERROR(F225/I225,0)</f>
        <v>0.13333333333333333</v>
      </c>
      <c r="H225" s="5"/>
      <c r="I225" s="9">
        <f>C225+F225</f>
        <v>30</v>
      </c>
    </row>
    <row r="226" spans="1:9" ht="11.15" customHeight="1" x14ac:dyDescent="0.25">
      <c r="A226" s="27"/>
      <c r="B226" s="13" t="s">
        <v>2</v>
      </c>
      <c r="C226" s="5">
        <v>3</v>
      </c>
      <c r="D226" s="8">
        <f>IFERROR(C226/I226,0)</f>
        <v>1</v>
      </c>
      <c r="E226" s="5"/>
      <c r="F226" s="5">
        <v>0</v>
      </c>
      <c r="G226" s="8">
        <f>IFERROR(F226/I226,0)</f>
        <v>0</v>
      </c>
      <c r="H226" s="5"/>
      <c r="I226" s="9">
        <f>C226+F226</f>
        <v>3</v>
      </c>
    </row>
    <row r="227" spans="1:9" ht="9.65" customHeight="1" x14ac:dyDescent="0.25">
      <c r="A227" s="27"/>
      <c r="B227" s="5"/>
      <c r="C227" s="5"/>
      <c r="D227" s="5"/>
      <c r="E227" s="5"/>
      <c r="F227" s="5"/>
      <c r="G227" s="5"/>
      <c r="H227" s="5"/>
      <c r="I227" s="9"/>
    </row>
    <row r="228" spans="1:9" ht="11.15" customHeight="1" x14ac:dyDescent="0.25">
      <c r="A228" s="27"/>
      <c r="B228" s="7" t="s">
        <v>87</v>
      </c>
      <c r="C228" s="7">
        <f>SUM(C225:C226)</f>
        <v>29</v>
      </c>
      <c r="D228" s="8">
        <f>C228/I228</f>
        <v>0.87878787878787878</v>
      </c>
      <c r="E228" s="5"/>
      <c r="F228" s="7">
        <f>SUM(F225:F226)</f>
        <v>4</v>
      </c>
      <c r="G228" s="8">
        <f>F228/I228</f>
        <v>0.12121212121212122</v>
      </c>
      <c r="H228" s="5"/>
      <c r="I228" s="10">
        <f>C228+F228</f>
        <v>33</v>
      </c>
    </row>
    <row r="229" spans="1:9" ht="9.65" customHeight="1" x14ac:dyDescent="0.25">
      <c r="A229" s="27"/>
      <c r="B229" s="5"/>
      <c r="C229" s="5"/>
      <c r="D229" s="5"/>
      <c r="E229" s="5"/>
      <c r="F229" s="5"/>
      <c r="G229" s="5"/>
      <c r="H229" s="5"/>
      <c r="I229" s="33"/>
    </row>
    <row r="230" spans="1:9" ht="11.15" customHeight="1" x14ac:dyDescent="0.25">
      <c r="A230" s="23" t="s">
        <v>60</v>
      </c>
      <c r="B230" s="5"/>
      <c r="C230" s="7">
        <f>SUMIF($B6:$B229,"=TOTAL FACULTY/COLLEGE/SCHOOL",C6:C229)</f>
        <v>549</v>
      </c>
      <c r="D230" s="8">
        <f>C230/I230</f>
        <v>0.56597938144329896</v>
      </c>
      <c r="E230" s="5"/>
      <c r="F230" s="7">
        <f>SUMIF($B6:$B229,"=TOTAL FACULTY/COLLEGE/SCHOOL",F6:F229)</f>
        <v>421</v>
      </c>
      <c r="G230" s="8">
        <f>F230/I230</f>
        <v>0.43402061855670104</v>
      </c>
      <c r="H230" s="5"/>
      <c r="I230" s="11">
        <f>SUMIF($B6:$B229,"=TOTAL FACULTY/COLLEGE/SCHOOL",I6:I229)</f>
        <v>970</v>
      </c>
    </row>
    <row r="231" spans="1:9" ht="9.65" customHeight="1" x14ac:dyDescent="0.25">
      <c r="A231" s="27"/>
      <c r="B231" s="17"/>
      <c r="C231" s="17"/>
      <c r="D231" s="17"/>
      <c r="E231" s="17"/>
      <c r="F231" s="5"/>
      <c r="G231" s="17"/>
      <c r="H231" s="17"/>
      <c r="I231" s="17"/>
    </row>
    <row r="232" spans="1:9" ht="9.65" customHeight="1" x14ac:dyDescent="0.25">
      <c r="A232" s="27"/>
      <c r="B232" s="17"/>
      <c r="C232" s="17"/>
      <c r="D232" s="17"/>
      <c r="E232" s="17"/>
      <c r="F232" s="17"/>
      <c r="G232" s="17"/>
      <c r="H232" s="17"/>
      <c r="I232" s="17"/>
    </row>
    <row r="233" spans="1:9" ht="11.9" customHeight="1" x14ac:dyDescent="0.25">
      <c r="A233" s="36" t="s">
        <v>61</v>
      </c>
      <c r="B233" s="36"/>
      <c r="C233" s="36"/>
      <c r="D233" s="36"/>
      <c r="E233" s="36"/>
      <c r="F233" s="36"/>
      <c r="G233" s="36"/>
      <c r="H233" s="36"/>
      <c r="I233" s="36"/>
    </row>
    <row r="234" spans="1:9" ht="11.9" customHeight="1" x14ac:dyDescent="0.25">
      <c r="A234" s="36" t="s">
        <v>80</v>
      </c>
      <c r="B234" s="36"/>
      <c r="C234" s="36"/>
      <c r="D234" s="36"/>
      <c r="E234" s="36"/>
      <c r="F234" s="36"/>
      <c r="G234" s="36"/>
      <c r="H234" s="36"/>
      <c r="I234" s="36"/>
    </row>
    <row r="235" spans="1:9" s="17" customFormat="1" ht="11" x14ac:dyDescent="0.25">
      <c r="A235" s="30" t="s">
        <v>126</v>
      </c>
      <c r="B235" s="31"/>
      <c r="C235" s="32"/>
      <c r="D235" s="32"/>
      <c r="E235" s="32"/>
      <c r="F235" s="32"/>
      <c r="G235" s="32"/>
      <c r="H235" s="32"/>
      <c r="I235" s="32"/>
    </row>
    <row r="236" spans="1:9" ht="11.9" customHeight="1" x14ac:dyDescent="0.25">
      <c r="A236" s="28" t="s">
        <v>118</v>
      </c>
      <c r="B236" s="29"/>
      <c r="C236" s="34"/>
      <c r="D236" s="34"/>
      <c r="E236" s="34"/>
      <c r="F236" s="34"/>
      <c r="G236" s="34"/>
      <c r="H236" s="34"/>
      <c r="I236" s="34"/>
    </row>
    <row r="237" spans="1:9" ht="11.9" customHeight="1" x14ac:dyDescent="0.25">
      <c r="A237" s="28" t="s">
        <v>119</v>
      </c>
      <c r="B237" s="29"/>
      <c r="C237" s="34"/>
      <c r="D237" s="34"/>
      <c r="E237" s="34"/>
      <c r="F237" s="34"/>
      <c r="G237" s="34"/>
      <c r="H237" s="34"/>
      <c r="I237" s="34"/>
    </row>
    <row r="238" spans="1:9" s="17" customFormat="1" ht="11" x14ac:dyDescent="0.25">
      <c r="A238" s="30" t="s">
        <v>120</v>
      </c>
      <c r="B238" s="31"/>
      <c r="C238" s="32"/>
      <c r="D238" s="32"/>
      <c r="E238" s="32"/>
      <c r="F238" s="32"/>
      <c r="G238" s="32"/>
      <c r="H238" s="32"/>
      <c r="I238" s="32"/>
    </row>
    <row r="239" spans="1:9" s="17" customFormat="1" ht="11" x14ac:dyDescent="0.25">
      <c r="A239" s="30" t="s">
        <v>121</v>
      </c>
      <c r="B239" s="31"/>
      <c r="C239" s="32"/>
      <c r="D239" s="32"/>
      <c r="E239" s="32"/>
      <c r="F239" s="32"/>
      <c r="G239" s="32"/>
      <c r="H239" s="32"/>
      <c r="I239" s="32"/>
    </row>
    <row r="240" spans="1:9" s="17" customFormat="1" ht="11" x14ac:dyDescent="0.25">
      <c r="A240" s="30" t="s">
        <v>122</v>
      </c>
      <c r="B240" s="31"/>
      <c r="C240" s="32"/>
      <c r="D240" s="32"/>
      <c r="E240" s="32"/>
      <c r="F240" s="32"/>
      <c r="G240" s="32"/>
      <c r="H240" s="32"/>
      <c r="I240" s="32"/>
    </row>
    <row r="241" spans="1:9" ht="11.9" customHeight="1" x14ac:dyDescent="0.25">
      <c r="A241" s="29" t="s">
        <v>111</v>
      </c>
      <c r="B241" s="29"/>
      <c r="C241" s="34"/>
      <c r="D241" s="34"/>
      <c r="E241" s="34"/>
      <c r="F241" s="34"/>
      <c r="G241" s="34"/>
      <c r="H241" s="34"/>
      <c r="I241" s="34"/>
    </row>
    <row r="242" spans="1:9" s="17" customFormat="1" ht="11" x14ac:dyDescent="0.25">
      <c r="A242" s="30"/>
      <c r="B242" s="31"/>
      <c r="C242" s="32"/>
      <c r="D242" s="32"/>
      <c r="E242" s="32"/>
      <c r="F242" s="32"/>
      <c r="G242" s="32"/>
      <c r="H242" s="32"/>
      <c r="I242" s="32"/>
    </row>
    <row r="243" spans="1:9" s="17" customFormat="1" ht="11" x14ac:dyDescent="0.25">
      <c r="A243" s="21"/>
    </row>
    <row r="244" spans="1:9" s="17" customFormat="1" ht="11" x14ac:dyDescent="0.25">
      <c r="A244" s="21"/>
    </row>
    <row r="245" spans="1:9" s="17" customFormat="1" ht="11" x14ac:dyDescent="0.25">
      <c r="A245" s="21"/>
    </row>
    <row r="246" spans="1:9" s="17" customFormat="1" ht="11" x14ac:dyDescent="0.25">
      <c r="A246" s="21"/>
    </row>
  </sheetData>
  <mergeCells count="9">
    <mergeCell ref="A233:I233"/>
    <mergeCell ref="A234:I234"/>
    <mergeCell ref="A1:I1"/>
    <mergeCell ref="A2:I2"/>
    <mergeCell ref="A4:I4"/>
    <mergeCell ref="C5:D5"/>
    <mergeCell ref="F5:G5"/>
    <mergeCell ref="A6:B6"/>
    <mergeCell ref="A3:I3"/>
  </mergeCells>
  <phoneticPr fontId="4" type="noConversion"/>
  <printOptions horizontalCentered="1"/>
  <pageMargins left="0.98425196850393704" right="0.98425196850393704" top="0.90551181102362199" bottom="0.90551181102362199" header="0" footer="0"/>
  <pageSetup scale="84" orientation="portrait" r:id="rId1"/>
  <headerFooter>
    <oddFooter>&amp;LOIA/MD 2018/01/31</oddFooter>
  </headerFooter>
  <rowBreaks count="3" manualBreakCount="3">
    <brk id="67" max="16383" man="1"/>
    <brk id="128" max="16383" man="1"/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traskwl</dc:creator>
  <cp:lastModifiedBy>Diane Olsen</cp:lastModifiedBy>
  <cp:lastPrinted>2018-01-31T20:38:15Z</cp:lastPrinted>
  <dcterms:created xsi:type="dcterms:W3CDTF">2009-08-07T18:53:16Z</dcterms:created>
  <dcterms:modified xsi:type="dcterms:W3CDTF">2018-01-31T20:38:19Z</dcterms:modified>
</cp:coreProperties>
</file>