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" yWindow="5970" windowWidth="27800" windowHeight="12930"/>
  </bookViews>
  <sheets>
    <sheet name="ISBook UG by prgm ft.pt gender" sheetId="5" r:id="rId1"/>
  </sheets>
  <definedNames>
    <definedName name="_xlnm._FilterDatabase" localSheetId="0" hidden="1">'ISBook UG by prgm ft.pt gender'!$B$61:$I$234</definedName>
    <definedName name="_xlnm.Print_Area" localSheetId="0">'ISBook UG by prgm ft.pt gender'!$A$1:$I$659</definedName>
    <definedName name="_xlnm.Print_Titles" localSheetId="0">'ISBook UG by prgm ft.pt gender'!$4:$5</definedName>
  </definedNames>
  <calcPr calcId="145621"/>
</workbook>
</file>

<file path=xl/calcChain.xml><?xml version="1.0" encoding="utf-8"?>
<calcChain xmlns="http://schemas.openxmlformats.org/spreadsheetml/2006/main">
  <c r="G612" i="5" l="1"/>
  <c r="F612" i="5"/>
  <c r="F613" i="5"/>
  <c r="D612" i="5"/>
  <c r="C612" i="5"/>
  <c r="F611" i="5"/>
  <c r="G611" i="5"/>
  <c r="D611" i="5"/>
  <c r="C611" i="5"/>
  <c r="H611" i="5" l="1"/>
  <c r="C41" i="5"/>
  <c r="H25" i="5"/>
  <c r="E25" i="5"/>
  <c r="I25" i="5" l="1"/>
  <c r="G445" i="5"/>
  <c r="F445" i="5"/>
  <c r="D445" i="5"/>
  <c r="C445" i="5"/>
  <c r="E326" i="5"/>
  <c r="G228" i="5"/>
  <c r="F228" i="5"/>
  <c r="D228" i="5"/>
  <c r="E445" i="5" l="1"/>
  <c r="H445" i="5"/>
  <c r="C228" i="5"/>
  <c r="C230" i="5"/>
  <c r="C229" i="5"/>
  <c r="G457" i="5"/>
  <c r="F457" i="5"/>
  <c r="D457" i="5"/>
  <c r="C457" i="5"/>
  <c r="I445" i="5" l="1"/>
  <c r="H444" i="5"/>
  <c r="E444" i="5"/>
  <c r="E426" i="5"/>
  <c r="G407" i="5"/>
  <c r="D407" i="5"/>
  <c r="F407" i="5"/>
  <c r="C407" i="5"/>
  <c r="G11" i="5"/>
  <c r="F11" i="5"/>
  <c r="E21" i="5"/>
  <c r="G16" i="5"/>
  <c r="F16" i="5"/>
  <c r="D16" i="5"/>
  <c r="C16" i="5"/>
  <c r="H407" i="5" l="1"/>
  <c r="I444" i="5"/>
  <c r="E407" i="5"/>
  <c r="E130" i="5"/>
  <c r="H130" i="5"/>
  <c r="C131" i="5"/>
  <c r="D131" i="5"/>
  <c r="F131" i="5"/>
  <c r="G131" i="5"/>
  <c r="D94" i="5"/>
  <c r="E321" i="5"/>
  <c r="G316" i="5"/>
  <c r="F316" i="5"/>
  <c r="D316" i="5"/>
  <c r="C316" i="5"/>
  <c r="C392" i="5"/>
  <c r="G391" i="5"/>
  <c r="F391" i="5"/>
  <c r="D391" i="5"/>
  <c r="C391" i="5"/>
  <c r="C390" i="5"/>
  <c r="E364" i="5"/>
  <c r="C366" i="5"/>
  <c r="D366" i="5"/>
  <c r="C373" i="5"/>
  <c r="D373" i="5"/>
  <c r="C377" i="5"/>
  <c r="D377" i="5"/>
  <c r="C381" i="5"/>
  <c r="D381" i="5"/>
  <c r="C387" i="5"/>
  <c r="D387" i="5"/>
  <c r="F366" i="5"/>
  <c r="G366" i="5"/>
  <c r="F373" i="5"/>
  <c r="G373" i="5"/>
  <c r="F377" i="5"/>
  <c r="G377" i="5"/>
  <c r="F381" i="5"/>
  <c r="G381" i="5"/>
  <c r="F387" i="5"/>
  <c r="G387" i="5"/>
  <c r="G392" i="5"/>
  <c r="F392" i="5"/>
  <c r="D392" i="5"/>
  <c r="G390" i="5"/>
  <c r="F390" i="5"/>
  <c r="D390" i="5"/>
  <c r="E402" i="5"/>
  <c r="E398" i="5"/>
  <c r="G30" i="5"/>
  <c r="F30" i="5"/>
  <c r="H21" i="5"/>
  <c r="E22" i="5"/>
  <c r="H22" i="5"/>
  <c r="E23" i="5"/>
  <c r="H23" i="5"/>
  <c r="E24" i="5"/>
  <c r="H24" i="5"/>
  <c r="H131" i="5" l="1"/>
  <c r="I130" i="5"/>
  <c r="E131" i="5"/>
  <c r="D394" i="5"/>
  <c r="C394" i="5"/>
  <c r="F394" i="5"/>
  <c r="G394" i="5"/>
  <c r="I23" i="5"/>
  <c r="I22" i="5"/>
  <c r="I21" i="5"/>
  <c r="I24" i="5"/>
  <c r="H457" i="5"/>
  <c r="E457" i="5"/>
  <c r="E466" i="5"/>
  <c r="G595" i="5"/>
  <c r="H594" i="5"/>
  <c r="F595" i="5"/>
  <c r="D595" i="5"/>
  <c r="E594" i="5"/>
  <c r="C595" i="5"/>
  <c r="H592" i="5"/>
  <c r="E592" i="5"/>
  <c r="E495" i="5"/>
  <c r="G41" i="5"/>
  <c r="H40" i="5"/>
  <c r="F41" i="5"/>
  <c r="D41" i="5"/>
  <c r="E40" i="5"/>
  <c r="H37" i="5"/>
  <c r="E37" i="5"/>
  <c r="F626" i="5"/>
  <c r="C557" i="5"/>
  <c r="G610" i="5"/>
  <c r="F610" i="5"/>
  <c r="D610" i="5"/>
  <c r="C610" i="5"/>
  <c r="G613" i="5"/>
  <c r="D613" i="5"/>
  <c r="C613" i="5"/>
  <c r="G614" i="5"/>
  <c r="F614" i="5"/>
  <c r="D614" i="5"/>
  <c r="C614" i="5"/>
  <c r="G626" i="5"/>
  <c r="D626" i="5"/>
  <c r="C626" i="5"/>
  <c r="G631" i="5"/>
  <c r="F631" i="5"/>
  <c r="D631" i="5"/>
  <c r="C631" i="5"/>
  <c r="I131" i="5" l="1"/>
  <c r="C615" i="5"/>
  <c r="I592" i="5"/>
  <c r="D615" i="5"/>
  <c r="F615" i="5"/>
  <c r="G615" i="5"/>
  <c r="I457" i="5"/>
  <c r="I594" i="5"/>
  <c r="I37" i="5"/>
  <c r="I40" i="5"/>
  <c r="G604" i="5"/>
  <c r="F604" i="5"/>
  <c r="D604" i="5"/>
  <c r="C604" i="5"/>
  <c r="G601" i="5"/>
  <c r="F601" i="5"/>
  <c r="D601" i="5"/>
  <c r="C601" i="5"/>
  <c r="G598" i="5"/>
  <c r="F598" i="5"/>
  <c r="D598" i="5"/>
  <c r="C598" i="5"/>
  <c r="G589" i="5"/>
  <c r="F589" i="5"/>
  <c r="D589" i="5"/>
  <c r="C589" i="5"/>
  <c r="G583" i="5"/>
  <c r="F583" i="5"/>
  <c r="D583" i="5"/>
  <c r="C583" i="5"/>
  <c r="G580" i="5"/>
  <c r="F580" i="5"/>
  <c r="D580" i="5"/>
  <c r="C580" i="5"/>
  <c r="G576" i="5"/>
  <c r="F576" i="5"/>
  <c r="D576" i="5"/>
  <c r="C576" i="5"/>
  <c r="G570" i="5"/>
  <c r="F570" i="5"/>
  <c r="D570" i="5"/>
  <c r="C570" i="5"/>
  <c r="G567" i="5"/>
  <c r="F567" i="5"/>
  <c r="D567" i="5"/>
  <c r="C567" i="5"/>
  <c r="G564" i="5"/>
  <c r="F564" i="5"/>
  <c r="D564" i="5"/>
  <c r="C564" i="5"/>
  <c r="G561" i="5"/>
  <c r="F561" i="5"/>
  <c r="D561" i="5"/>
  <c r="C561" i="5"/>
  <c r="G557" i="5"/>
  <c r="F557" i="5"/>
  <c r="D557" i="5"/>
  <c r="G554" i="5"/>
  <c r="F554" i="5"/>
  <c r="D554" i="5"/>
  <c r="C554" i="5"/>
  <c r="G551" i="5"/>
  <c r="F551" i="5"/>
  <c r="D551" i="5"/>
  <c r="C551" i="5"/>
  <c r="G548" i="5"/>
  <c r="F548" i="5"/>
  <c r="D548" i="5"/>
  <c r="C548" i="5"/>
  <c r="G544" i="5"/>
  <c r="F544" i="5"/>
  <c r="D544" i="5"/>
  <c r="C544" i="5"/>
  <c r="G538" i="5"/>
  <c r="F538" i="5"/>
  <c r="D538" i="5"/>
  <c r="C538" i="5"/>
  <c r="G535" i="5"/>
  <c r="F535" i="5"/>
  <c r="D535" i="5"/>
  <c r="C535" i="5"/>
  <c r="G531" i="5"/>
  <c r="F531" i="5"/>
  <c r="D531" i="5"/>
  <c r="C531" i="5"/>
  <c r="G527" i="5"/>
  <c r="F527" i="5"/>
  <c r="D527" i="5"/>
  <c r="C527" i="5"/>
  <c r="G521" i="5"/>
  <c r="F521" i="5"/>
  <c r="D521" i="5"/>
  <c r="C521" i="5"/>
  <c r="G518" i="5"/>
  <c r="F518" i="5"/>
  <c r="D518" i="5"/>
  <c r="C518" i="5"/>
  <c r="G510" i="5"/>
  <c r="F510" i="5"/>
  <c r="D510" i="5"/>
  <c r="C510" i="5"/>
  <c r="G504" i="5"/>
  <c r="F504" i="5"/>
  <c r="D504" i="5"/>
  <c r="C504" i="5"/>
  <c r="G497" i="5"/>
  <c r="F497" i="5"/>
  <c r="D497" i="5"/>
  <c r="C497" i="5"/>
  <c r="G491" i="5"/>
  <c r="F491" i="5"/>
  <c r="D491" i="5"/>
  <c r="C491" i="5"/>
  <c r="G481" i="5"/>
  <c r="G486" i="5" s="1"/>
  <c r="F481" i="5"/>
  <c r="F486" i="5" s="1"/>
  <c r="D481" i="5"/>
  <c r="D486" i="5" s="1"/>
  <c r="C481" i="5"/>
  <c r="C486" i="5" s="1"/>
  <c r="G464" i="5"/>
  <c r="G468" i="5" s="1"/>
  <c r="F464" i="5"/>
  <c r="F468" i="5" s="1"/>
  <c r="D464" i="5"/>
  <c r="D468" i="5" s="1"/>
  <c r="C464" i="5"/>
  <c r="C468" i="5" s="1"/>
  <c r="G473" i="5"/>
  <c r="F473" i="5"/>
  <c r="D473" i="5"/>
  <c r="C473" i="5"/>
  <c r="G437" i="5"/>
  <c r="F437" i="5"/>
  <c r="D437" i="5"/>
  <c r="C437" i="5"/>
  <c r="G432" i="5"/>
  <c r="F432" i="5"/>
  <c r="D432" i="5"/>
  <c r="C432" i="5"/>
  <c r="G423" i="5"/>
  <c r="F423" i="5"/>
  <c r="D423" i="5"/>
  <c r="C423" i="5"/>
  <c r="G419" i="5"/>
  <c r="F419" i="5"/>
  <c r="D419" i="5"/>
  <c r="C419" i="5"/>
  <c r="G414" i="5"/>
  <c r="F414" i="5"/>
  <c r="D414" i="5"/>
  <c r="C414" i="5"/>
  <c r="G361" i="5"/>
  <c r="F361" i="5"/>
  <c r="D361" i="5"/>
  <c r="C361" i="5"/>
  <c r="G354" i="5"/>
  <c r="F354" i="5"/>
  <c r="D354" i="5"/>
  <c r="C354" i="5"/>
  <c r="G339" i="5"/>
  <c r="F339" i="5"/>
  <c r="D339" i="5"/>
  <c r="G336" i="5"/>
  <c r="F336" i="5"/>
  <c r="D336" i="5"/>
  <c r="G332" i="5"/>
  <c r="F332" i="5"/>
  <c r="D332" i="5"/>
  <c r="G329" i="5"/>
  <c r="F329" i="5"/>
  <c r="D329" i="5"/>
  <c r="C339" i="5"/>
  <c r="C336" i="5"/>
  <c r="C329" i="5"/>
  <c r="C332" i="5"/>
  <c r="G233" i="5"/>
  <c r="G232" i="5"/>
  <c r="G231" i="5"/>
  <c r="F233" i="5"/>
  <c r="F232" i="5"/>
  <c r="F231" i="5"/>
  <c r="D233" i="5"/>
  <c r="D232" i="5"/>
  <c r="D231" i="5"/>
  <c r="C233" i="5"/>
  <c r="C232" i="5"/>
  <c r="C231" i="5"/>
  <c r="G230" i="5"/>
  <c r="F230" i="5"/>
  <c r="D230" i="5"/>
  <c r="G229" i="5"/>
  <c r="F229" i="5"/>
  <c r="D229" i="5"/>
  <c r="C136" i="5"/>
  <c r="F128" i="5"/>
  <c r="C128" i="5"/>
  <c r="G118" i="5"/>
  <c r="F118" i="5"/>
  <c r="D118" i="5"/>
  <c r="C118" i="5"/>
  <c r="C112" i="5"/>
  <c r="C234" i="5" l="1"/>
  <c r="C344" i="5"/>
  <c r="H468" i="5"/>
  <c r="H118" i="5"/>
  <c r="E118" i="5"/>
  <c r="G344" i="5"/>
  <c r="F344" i="5"/>
  <c r="D344" i="5"/>
  <c r="G294" i="5"/>
  <c r="F294" i="5"/>
  <c r="D294" i="5"/>
  <c r="C294" i="5"/>
  <c r="G278" i="5"/>
  <c r="F278" i="5"/>
  <c r="D278" i="5"/>
  <c r="C278" i="5"/>
  <c r="F258" i="5"/>
  <c r="G258" i="5"/>
  <c r="D258" i="5"/>
  <c r="C258" i="5"/>
  <c r="G251" i="5"/>
  <c r="F251" i="5"/>
  <c r="D251" i="5"/>
  <c r="C251" i="5"/>
  <c r="G246" i="5"/>
  <c r="F246" i="5"/>
  <c r="D246" i="5"/>
  <c r="C246" i="5"/>
  <c r="G242" i="5"/>
  <c r="F242" i="5"/>
  <c r="D242" i="5"/>
  <c r="C242" i="5"/>
  <c r="G234" i="5"/>
  <c r="F234" i="5"/>
  <c r="D234" i="5"/>
  <c r="H226" i="5"/>
  <c r="G219" i="5"/>
  <c r="F219" i="5"/>
  <c r="D219" i="5"/>
  <c r="C219" i="5"/>
  <c r="G214" i="5"/>
  <c r="F214" i="5"/>
  <c r="D214" i="5"/>
  <c r="C214" i="5"/>
  <c r="G211" i="5"/>
  <c r="F211" i="5"/>
  <c r="D211" i="5"/>
  <c r="C211" i="5"/>
  <c r="G207" i="5"/>
  <c r="F207" i="5"/>
  <c r="D207" i="5"/>
  <c r="C207" i="5"/>
  <c r="G202" i="5"/>
  <c r="F202" i="5"/>
  <c r="D202" i="5"/>
  <c r="C202" i="5"/>
  <c r="G197" i="5"/>
  <c r="F197" i="5"/>
  <c r="D197" i="5"/>
  <c r="C197" i="5"/>
  <c r="F192" i="5"/>
  <c r="G192" i="5"/>
  <c r="D192" i="5"/>
  <c r="C192" i="5"/>
  <c r="G187" i="5"/>
  <c r="F187" i="5"/>
  <c r="D187" i="5"/>
  <c r="C187" i="5"/>
  <c r="G182" i="5"/>
  <c r="F182" i="5"/>
  <c r="D182" i="5"/>
  <c r="C182" i="5"/>
  <c r="G178" i="5"/>
  <c r="F178" i="5"/>
  <c r="D178" i="5"/>
  <c r="C178" i="5"/>
  <c r="G174" i="5"/>
  <c r="F174" i="5"/>
  <c r="D174" i="5"/>
  <c r="C174" i="5"/>
  <c r="G171" i="5"/>
  <c r="F171" i="5"/>
  <c r="D171" i="5"/>
  <c r="C171" i="5"/>
  <c r="G167" i="5"/>
  <c r="F167" i="5"/>
  <c r="D167" i="5"/>
  <c r="C167" i="5"/>
  <c r="G164" i="5"/>
  <c r="F164" i="5"/>
  <c r="D164" i="5"/>
  <c r="C164" i="5"/>
  <c r="G160" i="5"/>
  <c r="F160" i="5"/>
  <c r="D160" i="5"/>
  <c r="C160" i="5"/>
  <c r="G156" i="5"/>
  <c r="F156" i="5"/>
  <c r="D156" i="5"/>
  <c r="C156" i="5"/>
  <c r="G151" i="5"/>
  <c r="F151" i="5"/>
  <c r="D151" i="5"/>
  <c r="C151" i="5"/>
  <c r="G146" i="5"/>
  <c r="F146" i="5"/>
  <c r="D146" i="5"/>
  <c r="C146" i="5"/>
  <c r="G142" i="5"/>
  <c r="F142" i="5"/>
  <c r="D142" i="5"/>
  <c r="C142" i="5"/>
  <c r="G139" i="5"/>
  <c r="F139" i="5"/>
  <c r="D139" i="5"/>
  <c r="C139" i="5"/>
  <c r="G136" i="5"/>
  <c r="F136" i="5"/>
  <c r="D136" i="5"/>
  <c r="E136" i="5" s="1"/>
  <c r="G128" i="5"/>
  <c r="H128" i="5" s="1"/>
  <c r="D128" i="5"/>
  <c r="E128" i="5" s="1"/>
  <c r="G124" i="5"/>
  <c r="F124" i="5"/>
  <c r="D124" i="5"/>
  <c r="C124" i="5"/>
  <c r="G121" i="5"/>
  <c r="F121" i="5"/>
  <c r="D121" i="5"/>
  <c r="C121" i="5"/>
  <c r="G112" i="5"/>
  <c r="F112" i="5"/>
  <c r="D112" i="5"/>
  <c r="E112" i="5" s="1"/>
  <c r="G108" i="5"/>
  <c r="F108" i="5"/>
  <c r="D108" i="5"/>
  <c r="C108" i="5"/>
  <c r="G104" i="5"/>
  <c r="F104" i="5"/>
  <c r="D104" i="5"/>
  <c r="C104" i="5"/>
  <c r="G99" i="5"/>
  <c r="F99" i="5"/>
  <c r="D99" i="5"/>
  <c r="C99" i="5"/>
  <c r="C94" i="5"/>
  <c r="G94" i="5"/>
  <c r="F94" i="5"/>
  <c r="G89" i="5"/>
  <c r="F89" i="5"/>
  <c r="D89" i="5"/>
  <c r="C89" i="5"/>
  <c r="H631" i="5"/>
  <c r="H630" i="5"/>
  <c r="H629" i="5"/>
  <c r="H626" i="5"/>
  <c r="H625" i="5"/>
  <c r="H624" i="5"/>
  <c r="H623" i="5"/>
  <c r="H622" i="5"/>
  <c r="H621" i="5"/>
  <c r="H620" i="5"/>
  <c r="H619" i="5"/>
  <c r="H618" i="5"/>
  <c r="H614" i="5"/>
  <c r="H613" i="5"/>
  <c r="H612" i="5"/>
  <c r="H610" i="5"/>
  <c r="H608" i="5"/>
  <c r="H607" i="5"/>
  <c r="H606" i="5"/>
  <c r="H604" i="5"/>
  <c r="H603" i="5"/>
  <c r="H601" i="5"/>
  <c r="H600" i="5"/>
  <c r="H598" i="5"/>
  <c r="H597" i="5"/>
  <c r="H595" i="5"/>
  <c r="H593" i="5"/>
  <c r="H591" i="5"/>
  <c r="H589" i="5"/>
  <c r="H588" i="5"/>
  <c r="H587" i="5"/>
  <c r="H583" i="5"/>
  <c r="H582" i="5"/>
  <c r="H580" i="5"/>
  <c r="H579" i="5"/>
  <c r="H578" i="5"/>
  <c r="H576" i="5"/>
  <c r="H575" i="5"/>
  <c r="H574" i="5"/>
  <c r="H573" i="5"/>
  <c r="H572" i="5"/>
  <c r="H570" i="5"/>
  <c r="H569" i="5"/>
  <c r="H567" i="5"/>
  <c r="H566" i="5"/>
  <c r="H564" i="5"/>
  <c r="H563" i="5"/>
  <c r="H561" i="5"/>
  <c r="H560" i="5"/>
  <c r="H559" i="5"/>
  <c r="H557" i="5"/>
  <c r="H556" i="5"/>
  <c r="H554" i="5"/>
  <c r="H553" i="5"/>
  <c r="H551" i="5"/>
  <c r="H550" i="5"/>
  <c r="H548" i="5"/>
  <c r="H547" i="5"/>
  <c r="H544" i="5"/>
  <c r="H543" i="5"/>
  <c r="H542" i="5"/>
  <c r="H541" i="5"/>
  <c r="H540" i="5"/>
  <c r="H538" i="5"/>
  <c r="H537" i="5"/>
  <c r="H535" i="5"/>
  <c r="H534" i="5"/>
  <c r="H533" i="5"/>
  <c r="H531" i="5"/>
  <c r="H530" i="5"/>
  <c r="H529" i="5"/>
  <c r="H527" i="5"/>
  <c r="H526" i="5"/>
  <c r="H525" i="5"/>
  <c r="H524" i="5"/>
  <c r="H523" i="5"/>
  <c r="H521" i="5"/>
  <c r="H520" i="5"/>
  <c r="H518" i="5"/>
  <c r="H517" i="5"/>
  <c r="H516" i="5"/>
  <c r="H515" i="5"/>
  <c r="H514" i="5"/>
  <c r="H510" i="5"/>
  <c r="H509" i="5"/>
  <c r="H508" i="5"/>
  <c r="H507" i="5"/>
  <c r="H506" i="5"/>
  <c r="H504" i="5"/>
  <c r="H503" i="5"/>
  <c r="H502" i="5"/>
  <c r="H501" i="5"/>
  <c r="H500" i="5"/>
  <c r="H497" i="5"/>
  <c r="H496" i="5"/>
  <c r="H495" i="5"/>
  <c r="H494" i="5"/>
  <c r="H493" i="5"/>
  <c r="H491" i="5"/>
  <c r="H490" i="5"/>
  <c r="H486" i="5"/>
  <c r="H485" i="5"/>
  <c r="H484" i="5"/>
  <c r="H483" i="5"/>
  <c r="H482" i="5"/>
  <c r="H481" i="5"/>
  <c r="H480" i="5"/>
  <c r="H479" i="5"/>
  <c r="H478" i="5"/>
  <c r="H477" i="5"/>
  <c r="H476" i="5"/>
  <c r="H473" i="5"/>
  <c r="H472" i="5"/>
  <c r="H471" i="5"/>
  <c r="H467" i="5"/>
  <c r="H466" i="5"/>
  <c r="I466" i="5" s="1"/>
  <c r="H465" i="5"/>
  <c r="H464" i="5"/>
  <c r="H463" i="5"/>
  <c r="H462" i="5"/>
  <c r="H461" i="5"/>
  <c r="H460" i="5"/>
  <c r="H456" i="5"/>
  <c r="H455" i="5"/>
  <c r="H454" i="5"/>
  <c r="H452" i="5"/>
  <c r="H451" i="5"/>
  <c r="H450" i="5"/>
  <c r="H449" i="5"/>
  <c r="H448" i="5"/>
  <c r="H443" i="5"/>
  <c r="H437" i="5"/>
  <c r="H436" i="5"/>
  <c r="H435" i="5"/>
  <c r="H432" i="5"/>
  <c r="H431" i="5"/>
  <c r="H430" i="5"/>
  <c r="H429" i="5"/>
  <c r="H428" i="5"/>
  <c r="H426" i="5"/>
  <c r="H423" i="5"/>
  <c r="H422" i="5"/>
  <c r="H419" i="5"/>
  <c r="H418" i="5"/>
  <c r="H417" i="5"/>
  <c r="H414" i="5"/>
  <c r="H413" i="5"/>
  <c r="H412" i="5"/>
  <c r="H406" i="5"/>
  <c r="H404" i="5"/>
  <c r="H405" i="5"/>
  <c r="H402" i="5"/>
  <c r="H399" i="5"/>
  <c r="H400" i="5"/>
  <c r="H398" i="5"/>
  <c r="H393" i="5"/>
  <c r="H392" i="5"/>
  <c r="H391" i="5"/>
  <c r="H390" i="5"/>
  <c r="H388" i="5"/>
  <c r="H387" i="5"/>
  <c r="H386" i="5"/>
  <c r="H385" i="5"/>
  <c r="H384" i="5"/>
  <c r="H383" i="5"/>
  <c r="H381" i="5"/>
  <c r="H380" i="5"/>
  <c r="H379" i="5"/>
  <c r="H377" i="5"/>
  <c r="H376" i="5"/>
  <c r="H375" i="5"/>
  <c r="H373" i="5"/>
  <c r="H372" i="5"/>
  <c r="H366" i="5"/>
  <c r="H365" i="5"/>
  <c r="H364" i="5"/>
  <c r="H363" i="5"/>
  <c r="H361" i="5"/>
  <c r="H360" i="5"/>
  <c r="H359" i="5"/>
  <c r="H358" i="5"/>
  <c r="H357" i="5"/>
  <c r="H356" i="5"/>
  <c r="H354" i="5"/>
  <c r="H353" i="5"/>
  <c r="H352" i="5"/>
  <c r="H351" i="5"/>
  <c r="H350" i="5"/>
  <c r="H349" i="5"/>
  <c r="H343" i="5"/>
  <c r="H342" i="5"/>
  <c r="H341" i="5"/>
  <c r="H340" i="5"/>
  <c r="H339" i="5"/>
  <c r="H338" i="5"/>
  <c r="H337" i="5"/>
  <c r="H336" i="5"/>
  <c r="H335" i="5"/>
  <c r="H334" i="5"/>
  <c r="H332" i="5"/>
  <c r="H331" i="5"/>
  <c r="H330" i="5"/>
  <c r="H329" i="5"/>
  <c r="H328" i="5"/>
  <c r="H327" i="5"/>
  <c r="H326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1" i="5"/>
  <c r="H260" i="5"/>
  <c r="H259" i="5"/>
  <c r="H257" i="5"/>
  <c r="H255" i="5"/>
  <c r="H254" i="5"/>
  <c r="H253" i="5"/>
  <c r="H252" i="5"/>
  <c r="H250" i="5"/>
  <c r="H249" i="5"/>
  <c r="H248" i="5"/>
  <c r="H245" i="5"/>
  <c r="H244" i="5"/>
  <c r="H241" i="5"/>
  <c r="H240" i="5"/>
  <c r="H239" i="5"/>
  <c r="H237" i="5"/>
  <c r="H233" i="5"/>
  <c r="H232" i="5"/>
  <c r="H231" i="5"/>
  <c r="H230" i="5"/>
  <c r="H229" i="5"/>
  <c r="H228" i="5"/>
  <c r="H225" i="5"/>
  <c r="H224" i="5"/>
  <c r="H223" i="5"/>
  <c r="H218" i="5"/>
  <c r="H217" i="5"/>
  <c r="H216" i="5"/>
  <c r="H213" i="5"/>
  <c r="H210" i="5"/>
  <c r="H209" i="5"/>
  <c r="H206" i="5"/>
  <c r="H205" i="5"/>
  <c r="H204" i="5"/>
  <c r="H201" i="5"/>
  <c r="H200" i="5"/>
  <c r="H199" i="5"/>
  <c r="H196" i="5"/>
  <c r="H195" i="5"/>
  <c r="H194" i="5"/>
  <c r="H191" i="5"/>
  <c r="H190" i="5"/>
  <c r="H189" i="5"/>
  <c r="H186" i="5"/>
  <c r="H185" i="5"/>
  <c r="H184" i="5"/>
  <c r="H181" i="5"/>
  <c r="H180" i="5"/>
  <c r="H177" i="5"/>
  <c r="H176" i="5"/>
  <c r="H173" i="5"/>
  <c r="H170" i="5"/>
  <c r="H169" i="5"/>
  <c r="H166" i="5"/>
  <c r="H163" i="5"/>
  <c r="H162" i="5"/>
  <c r="H159" i="5"/>
  <c r="H158" i="5"/>
  <c r="H155" i="5"/>
  <c r="H150" i="5"/>
  <c r="H149" i="5"/>
  <c r="H148" i="5"/>
  <c r="H145" i="5"/>
  <c r="H144" i="5"/>
  <c r="H141" i="5"/>
  <c r="H138" i="5"/>
  <c r="H135" i="5"/>
  <c r="H134" i="5"/>
  <c r="H127" i="5"/>
  <c r="H126" i="5"/>
  <c r="H123" i="5"/>
  <c r="H120" i="5"/>
  <c r="H117" i="5"/>
  <c r="H116" i="5"/>
  <c r="H115" i="5"/>
  <c r="H111" i="5"/>
  <c r="H110" i="5"/>
  <c r="H107" i="5"/>
  <c r="H106" i="5"/>
  <c r="H103" i="5"/>
  <c r="H102" i="5"/>
  <c r="H101" i="5"/>
  <c r="H98" i="5"/>
  <c r="H97" i="5"/>
  <c r="H93" i="5"/>
  <c r="H92" i="5"/>
  <c r="H91" i="5"/>
  <c r="H88" i="5"/>
  <c r="H87" i="5"/>
  <c r="H83" i="5"/>
  <c r="H80" i="5"/>
  <c r="H79" i="5"/>
  <c r="H74" i="5"/>
  <c r="H71" i="5"/>
  <c r="H68" i="5"/>
  <c r="H67" i="5"/>
  <c r="H66" i="5"/>
  <c r="H63" i="5"/>
  <c r="H58" i="5"/>
  <c r="G81" i="5"/>
  <c r="F81" i="5"/>
  <c r="D81" i="5"/>
  <c r="G84" i="5"/>
  <c r="F84" i="5"/>
  <c r="D84" i="5"/>
  <c r="C84" i="5"/>
  <c r="C81" i="5"/>
  <c r="G75" i="5"/>
  <c r="F75" i="5"/>
  <c r="D75" i="5"/>
  <c r="C75" i="5"/>
  <c r="G72" i="5"/>
  <c r="F72" i="5"/>
  <c r="D72" i="5"/>
  <c r="C72" i="5"/>
  <c r="G69" i="5"/>
  <c r="F69" i="5"/>
  <c r="D69" i="5"/>
  <c r="C69" i="5"/>
  <c r="C59" i="5"/>
  <c r="G64" i="5"/>
  <c r="F64" i="5"/>
  <c r="G59" i="5"/>
  <c r="F59" i="5"/>
  <c r="H54" i="5"/>
  <c r="H53" i="5"/>
  <c r="H52" i="5"/>
  <c r="H51" i="5"/>
  <c r="H50" i="5"/>
  <c r="G55" i="5"/>
  <c r="F55" i="5"/>
  <c r="H29" i="5"/>
  <c r="H28" i="5"/>
  <c r="H27" i="5"/>
  <c r="H26" i="5"/>
  <c r="H19" i="5"/>
  <c r="H18" i="5"/>
  <c r="H17" i="5"/>
  <c r="H16" i="5"/>
  <c r="H15" i="5"/>
  <c r="H14" i="5"/>
  <c r="H13" i="5"/>
  <c r="H11" i="5"/>
  <c r="H10" i="5"/>
  <c r="H9" i="5"/>
  <c r="H39" i="5"/>
  <c r="H38" i="5"/>
  <c r="H36" i="5"/>
  <c r="H35" i="5"/>
  <c r="H34" i="5"/>
  <c r="H33" i="5"/>
  <c r="H46" i="5"/>
  <c r="H45" i="5"/>
  <c r="H44" i="5"/>
  <c r="G47" i="5"/>
  <c r="F47" i="5"/>
  <c r="D64" i="5"/>
  <c r="C64" i="5"/>
  <c r="E631" i="5"/>
  <c r="E630" i="5"/>
  <c r="E629" i="5"/>
  <c r="E626" i="5"/>
  <c r="E625" i="5"/>
  <c r="E624" i="5"/>
  <c r="E623" i="5"/>
  <c r="E622" i="5"/>
  <c r="E621" i="5"/>
  <c r="E620" i="5"/>
  <c r="E619" i="5"/>
  <c r="E618" i="5"/>
  <c r="E614" i="5"/>
  <c r="E613" i="5"/>
  <c r="E612" i="5"/>
  <c r="E611" i="5"/>
  <c r="E610" i="5"/>
  <c r="E608" i="5"/>
  <c r="E607" i="5"/>
  <c r="E606" i="5"/>
  <c r="E604" i="5"/>
  <c r="E603" i="5"/>
  <c r="E601" i="5"/>
  <c r="E600" i="5"/>
  <c r="E598" i="5"/>
  <c r="E597" i="5"/>
  <c r="E595" i="5"/>
  <c r="E593" i="5"/>
  <c r="E591" i="5"/>
  <c r="E589" i="5"/>
  <c r="E588" i="5"/>
  <c r="E587" i="5"/>
  <c r="E583" i="5"/>
  <c r="E582" i="5"/>
  <c r="E580" i="5"/>
  <c r="E579" i="5"/>
  <c r="E578" i="5"/>
  <c r="E576" i="5"/>
  <c r="E575" i="5"/>
  <c r="E574" i="5"/>
  <c r="E573" i="5"/>
  <c r="E572" i="5"/>
  <c r="E570" i="5"/>
  <c r="E569" i="5"/>
  <c r="E567" i="5"/>
  <c r="E566" i="5"/>
  <c r="E564" i="5"/>
  <c r="E563" i="5"/>
  <c r="E561" i="5"/>
  <c r="E560" i="5"/>
  <c r="E559" i="5"/>
  <c r="E557" i="5"/>
  <c r="E556" i="5"/>
  <c r="E554" i="5"/>
  <c r="E553" i="5"/>
  <c r="E551" i="5"/>
  <c r="E550" i="5"/>
  <c r="E548" i="5"/>
  <c r="E547" i="5"/>
  <c r="E544" i="5"/>
  <c r="E543" i="5"/>
  <c r="E542" i="5"/>
  <c r="E541" i="5"/>
  <c r="E540" i="5"/>
  <c r="E538" i="5"/>
  <c r="E537" i="5"/>
  <c r="E535" i="5"/>
  <c r="E534" i="5"/>
  <c r="E533" i="5"/>
  <c r="E531" i="5"/>
  <c r="E530" i="5"/>
  <c r="E529" i="5"/>
  <c r="E527" i="5"/>
  <c r="E526" i="5"/>
  <c r="E525" i="5"/>
  <c r="E524" i="5"/>
  <c r="E523" i="5"/>
  <c r="E521" i="5"/>
  <c r="E520" i="5"/>
  <c r="E518" i="5"/>
  <c r="E517" i="5"/>
  <c r="E516" i="5"/>
  <c r="E515" i="5"/>
  <c r="E514" i="5"/>
  <c r="E510" i="5"/>
  <c r="E509" i="5"/>
  <c r="E508" i="5"/>
  <c r="E507" i="5"/>
  <c r="E506" i="5"/>
  <c r="E504" i="5"/>
  <c r="E503" i="5"/>
  <c r="E502" i="5"/>
  <c r="E501" i="5"/>
  <c r="E500" i="5"/>
  <c r="E497" i="5"/>
  <c r="E496" i="5"/>
  <c r="E494" i="5"/>
  <c r="E493" i="5"/>
  <c r="E491" i="5"/>
  <c r="E490" i="5"/>
  <c r="E486" i="5"/>
  <c r="E485" i="5"/>
  <c r="E484" i="5"/>
  <c r="E483" i="5"/>
  <c r="E482" i="5"/>
  <c r="E481" i="5"/>
  <c r="E480" i="5"/>
  <c r="E479" i="5"/>
  <c r="E478" i="5"/>
  <c r="E477" i="5"/>
  <c r="E476" i="5"/>
  <c r="E473" i="5"/>
  <c r="E472" i="5"/>
  <c r="E471" i="5"/>
  <c r="E468" i="5"/>
  <c r="E467" i="5"/>
  <c r="E465" i="5"/>
  <c r="E464" i="5"/>
  <c r="E463" i="5"/>
  <c r="E462" i="5"/>
  <c r="E461" i="5"/>
  <c r="E460" i="5"/>
  <c r="E456" i="5"/>
  <c r="E455" i="5"/>
  <c r="E454" i="5"/>
  <c r="E452" i="5"/>
  <c r="E451" i="5"/>
  <c r="E450" i="5"/>
  <c r="E449" i="5"/>
  <c r="E448" i="5"/>
  <c r="E443" i="5"/>
  <c r="E437" i="5"/>
  <c r="E436" i="5"/>
  <c r="E435" i="5"/>
  <c r="E432" i="5"/>
  <c r="E431" i="5"/>
  <c r="E430" i="5"/>
  <c r="E429" i="5"/>
  <c r="E428" i="5"/>
  <c r="E423" i="5"/>
  <c r="E422" i="5"/>
  <c r="E419" i="5"/>
  <c r="E418" i="5"/>
  <c r="E417" i="5"/>
  <c r="E414" i="5"/>
  <c r="E413" i="5"/>
  <c r="E412" i="5"/>
  <c r="E406" i="5"/>
  <c r="E404" i="5"/>
  <c r="E405" i="5"/>
  <c r="E399" i="5"/>
  <c r="E400" i="5"/>
  <c r="E393" i="5"/>
  <c r="E392" i="5"/>
  <c r="E391" i="5"/>
  <c r="E390" i="5"/>
  <c r="E388" i="5"/>
  <c r="E387" i="5"/>
  <c r="E386" i="5"/>
  <c r="E385" i="5"/>
  <c r="E384" i="5"/>
  <c r="E383" i="5"/>
  <c r="E381" i="5"/>
  <c r="E380" i="5"/>
  <c r="E379" i="5"/>
  <c r="E377" i="5"/>
  <c r="E376" i="5"/>
  <c r="E375" i="5"/>
  <c r="E373" i="5"/>
  <c r="E372" i="5"/>
  <c r="E366" i="5"/>
  <c r="E365" i="5"/>
  <c r="E363" i="5"/>
  <c r="E361" i="5"/>
  <c r="E360" i="5"/>
  <c r="E359" i="5"/>
  <c r="E358" i="5"/>
  <c r="E357" i="5"/>
  <c r="E356" i="5"/>
  <c r="E354" i="5"/>
  <c r="E353" i="5"/>
  <c r="E352" i="5"/>
  <c r="E351" i="5"/>
  <c r="E350" i="5"/>
  <c r="E349" i="5"/>
  <c r="E343" i="5"/>
  <c r="E342" i="5"/>
  <c r="E341" i="5"/>
  <c r="E340" i="5"/>
  <c r="E339" i="5"/>
  <c r="E338" i="5"/>
  <c r="E337" i="5"/>
  <c r="E336" i="5"/>
  <c r="E335" i="5"/>
  <c r="E334" i="5"/>
  <c r="E332" i="5"/>
  <c r="E331" i="5"/>
  <c r="E330" i="5"/>
  <c r="E329" i="5"/>
  <c r="E328" i="5"/>
  <c r="E327" i="5"/>
  <c r="E322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1" i="5"/>
  <c r="E260" i="5"/>
  <c r="E259" i="5"/>
  <c r="E257" i="5"/>
  <c r="E255" i="5"/>
  <c r="E254" i="5"/>
  <c r="E253" i="5"/>
  <c r="E252" i="5"/>
  <c r="E250" i="5"/>
  <c r="E249" i="5"/>
  <c r="E248" i="5"/>
  <c r="E245" i="5"/>
  <c r="E244" i="5"/>
  <c r="E241" i="5"/>
  <c r="E240" i="5"/>
  <c r="E239" i="5"/>
  <c r="E237" i="5"/>
  <c r="E233" i="5"/>
  <c r="E232" i="5"/>
  <c r="E231" i="5"/>
  <c r="E230" i="5"/>
  <c r="E229" i="5"/>
  <c r="E228" i="5"/>
  <c r="E226" i="5"/>
  <c r="E225" i="5"/>
  <c r="E224" i="5"/>
  <c r="E223" i="5"/>
  <c r="E218" i="5"/>
  <c r="E217" i="5"/>
  <c r="E216" i="5"/>
  <c r="E213" i="5"/>
  <c r="E210" i="5"/>
  <c r="E209" i="5"/>
  <c r="E206" i="5"/>
  <c r="E205" i="5"/>
  <c r="E204" i="5"/>
  <c r="E201" i="5"/>
  <c r="E200" i="5"/>
  <c r="E199" i="5"/>
  <c r="E196" i="5"/>
  <c r="E195" i="5"/>
  <c r="E194" i="5"/>
  <c r="E191" i="5"/>
  <c r="E190" i="5"/>
  <c r="E189" i="5"/>
  <c r="E186" i="5"/>
  <c r="E185" i="5"/>
  <c r="E184" i="5"/>
  <c r="E181" i="5"/>
  <c r="E180" i="5"/>
  <c r="E177" i="5"/>
  <c r="E176" i="5"/>
  <c r="E173" i="5"/>
  <c r="E170" i="5"/>
  <c r="E169" i="5"/>
  <c r="E166" i="5"/>
  <c r="E163" i="5"/>
  <c r="E162" i="5"/>
  <c r="E159" i="5"/>
  <c r="E158" i="5"/>
  <c r="E155" i="5"/>
  <c r="E150" i="5"/>
  <c r="E149" i="5"/>
  <c r="E148" i="5"/>
  <c r="E145" i="5"/>
  <c r="E144" i="5"/>
  <c r="E141" i="5"/>
  <c r="E138" i="5"/>
  <c r="E135" i="5"/>
  <c r="E134" i="5"/>
  <c r="E127" i="5"/>
  <c r="E126" i="5"/>
  <c r="E123" i="5"/>
  <c r="E120" i="5"/>
  <c r="E117" i="5"/>
  <c r="E116" i="5"/>
  <c r="E115" i="5"/>
  <c r="E111" i="5"/>
  <c r="E110" i="5"/>
  <c r="E107" i="5"/>
  <c r="E106" i="5"/>
  <c r="E103" i="5"/>
  <c r="E102" i="5"/>
  <c r="E101" i="5"/>
  <c r="E98" i="5"/>
  <c r="E97" i="5"/>
  <c r="E93" i="5"/>
  <c r="E92" i="5"/>
  <c r="E91" i="5"/>
  <c r="E88" i="5"/>
  <c r="E87" i="5"/>
  <c r="E83" i="5"/>
  <c r="E80" i="5"/>
  <c r="E79" i="5"/>
  <c r="E74" i="5"/>
  <c r="E71" i="5"/>
  <c r="E68" i="5"/>
  <c r="E67" i="5"/>
  <c r="E66" i="5"/>
  <c r="E63" i="5"/>
  <c r="E58" i="5"/>
  <c r="E54" i="5"/>
  <c r="E53" i="5"/>
  <c r="E52" i="5"/>
  <c r="E51" i="5"/>
  <c r="E50" i="5"/>
  <c r="E46" i="5"/>
  <c r="E45" i="5"/>
  <c r="E44" i="5"/>
  <c r="E39" i="5"/>
  <c r="E38" i="5"/>
  <c r="E36" i="5"/>
  <c r="E35" i="5"/>
  <c r="E34" i="5"/>
  <c r="E33" i="5"/>
  <c r="E29" i="5"/>
  <c r="E28" i="5"/>
  <c r="E27" i="5"/>
  <c r="E26" i="5"/>
  <c r="E19" i="5"/>
  <c r="E18" i="5"/>
  <c r="E17" i="5"/>
  <c r="E16" i="5"/>
  <c r="E15" i="5"/>
  <c r="E14" i="5"/>
  <c r="E13" i="5"/>
  <c r="E10" i="5"/>
  <c r="E9" i="5"/>
  <c r="D59" i="5"/>
  <c r="D55" i="5"/>
  <c r="C55" i="5"/>
  <c r="D47" i="5"/>
  <c r="C47" i="5"/>
  <c r="D11" i="5"/>
  <c r="D30" i="5" s="1"/>
  <c r="C11" i="5"/>
  <c r="C30" i="5" s="1"/>
  <c r="I27" i="5" l="1"/>
  <c r="I556" i="5"/>
  <c r="I578" i="5"/>
  <c r="I184" i="5"/>
  <c r="E192" i="5"/>
  <c r="C323" i="5"/>
  <c r="I456" i="5"/>
  <c r="I431" i="5"/>
  <c r="I526" i="5"/>
  <c r="I418" i="5"/>
  <c r="E139" i="5"/>
  <c r="E156" i="5"/>
  <c r="E178" i="5"/>
  <c r="E187" i="5"/>
  <c r="E197" i="5"/>
  <c r="E207" i="5"/>
  <c r="I245" i="5"/>
  <c r="I257" i="5"/>
  <c r="I280" i="5"/>
  <c r="I288" i="5"/>
  <c r="I118" i="5"/>
  <c r="E615" i="5"/>
  <c r="H615" i="5"/>
  <c r="I336" i="5"/>
  <c r="E64" i="5"/>
  <c r="E258" i="5"/>
  <c r="I591" i="5"/>
  <c r="I604" i="5"/>
  <c r="I204" i="5"/>
  <c r="I232" i="5"/>
  <c r="E167" i="5"/>
  <c r="E202" i="5"/>
  <c r="I218" i="5"/>
  <c r="I350" i="5"/>
  <c r="I359" i="5"/>
  <c r="I384" i="5"/>
  <c r="I613" i="5"/>
  <c r="I623" i="5"/>
  <c r="H69" i="5"/>
  <c r="H75" i="5"/>
  <c r="H81" i="5"/>
  <c r="H89" i="5"/>
  <c r="H99" i="5"/>
  <c r="I525" i="5"/>
  <c r="I625" i="5"/>
  <c r="I244" i="5"/>
  <c r="I490" i="5"/>
  <c r="H246" i="5"/>
  <c r="I126" i="5"/>
  <c r="H112" i="5"/>
  <c r="I112" i="5" s="1"/>
  <c r="H124" i="5"/>
  <c r="I360" i="5"/>
  <c r="I385" i="5"/>
  <c r="I63" i="5"/>
  <c r="I83" i="5"/>
  <c r="H139" i="5"/>
  <c r="H146" i="5"/>
  <c r="H156" i="5"/>
  <c r="H164" i="5"/>
  <c r="H171" i="5"/>
  <c r="H178" i="5"/>
  <c r="H187" i="5"/>
  <c r="H207" i="5"/>
  <c r="H214" i="5"/>
  <c r="E11" i="5"/>
  <c r="E30" i="5" s="1"/>
  <c r="I223" i="5"/>
  <c r="H192" i="5"/>
  <c r="I282" i="5"/>
  <c r="I237" i="5"/>
  <c r="I351" i="5"/>
  <c r="I375" i="5"/>
  <c r="I407" i="5"/>
  <c r="I33" i="5"/>
  <c r="I46" i="5"/>
  <c r="I66" i="5"/>
  <c r="I173" i="5"/>
  <c r="H394" i="5"/>
  <c r="H30" i="5"/>
  <c r="I206" i="5"/>
  <c r="I472" i="5"/>
  <c r="I67" i="5"/>
  <c r="I290" i="5"/>
  <c r="I494" i="5"/>
  <c r="E75" i="5"/>
  <c r="I68" i="5"/>
  <c r="I91" i="5"/>
  <c r="H72" i="5"/>
  <c r="C262" i="5"/>
  <c r="H64" i="5"/>
  <c r="E84" i="5"/>
  <c r="I603" i="5"/>
  <c r="I115" i="5"/>
  <c r="I606" i="5"/>
  <c r="I624" i="5"/>
  <c r="E121" i="5"/>
  <c r="I304" i="5"/>
  <c r="I331" i="5"/>
  <c r="I51" i="5"/>
  <c r="I341" i="5"/>
  <c r="I477" i="5"/>
  <c r="I88" i="5"/>
  <c r="I103" i="5"/>
  <c r="I292" i="5"/>
  <c r="I452" i="5"/>
  <c r="I101" i="5"/>
  <c r="I340" i="5"/>
  <c r="I413" i="5"/>
  <c r="I430" i="5"/>
  <c r="I478" i="5"/>
  <c r="I486" i="5"/>
  <c r="I312" i="5"/>
  <c r="I412" i="5"/>
  <c r="I538" i="5"/>
  <c r="I550" i="5"/>
  <c r="E104" i="5"/>
  <c r="H258" i="5"/>
  <c r="I320" i="5"/>
  <c r="I376" i="5"/>
  <c r="I426" i="5"/>
  <c r="I377" i="5"/>
  <c r="I428" i="5"/>
  <c r="I194" i="5"/>
  <c r="I74" i="5"/>
  <c r="H104" i="5"/>
  <c r="H136" i="5"/>
  <c r="I136" i="5" s="1"/>
  <c r="H142" i="5"/>
  <c r="H160" i="5"/>
  <c r="H167" i="5"/>
  <c r="H174" i="5"/>
  <c r="H182" i="5"/>
  <c r="H202" i="5"/>
  <c r="H211" i="5"/>
  <c r="D262" i="5"/>
  <c r="E251" i="5"/>
  <c r="E278" i="5"/>
  <c r="I398" i="5"/>
  <c r="I50" i="5"/>
  <c r="E81" i="5"/>
  <c r="I181" i="5"/>
  <c r="I268" i="5"/>
  <c r="E89" i="5"/>
  <c r="E99" i="5"/>
  <c r="E164" i="5"/>
  <c r="E171" i="5"/>
  <c r="E72" i="5"/>
  <c r="H121" i="5"/>
  <c r="E246" i="5"/>
  <c r="I71" i="5"/>
  <c r="I155" i="5"/>
  <c r="I250" i="5"/>
  <c r="I405" i="5"/>
  <c r="I608" i="5"/>
  <c r="E124" i="5"/>
  <c r="I148" i="5"/>
  <c r="I26" i="5"/>
  <c r="I53" i="5"/>
  <c r="I239" i="5"/>
  <c r="I273" i="5"/>
  <c r="I529" i="5"/>
  <c r="I551" i="5"/>
  <c r="I574" i="5"/>
  <c r="I610" i="5"/>
  <c r="I620" i="5"/>
  <c r="H59" i="5"/>
  <c r="H84" i="5"/>
  <c r="I98" i="5"/>
  <c r="E160" i="5"/>
  <c r="E219" i="5"/>
  <c r="H294" i="5"/>
  <c r="I365" i="5"/>
  <c r="I87" i="5"/>
  <c r="I39" i="5"/>
  <c r="I123" i="5"/>
  <c r="I141" i="5"/>
  <c r="I213" i="5"/>
  <c r="I228" i="5"/>
  <c r="I240" i="5"/>
  <c r="I266" i="5"/>
  <c r="I274" i="5"/>
  <c r="E69" i="5"/>
  <c r="H94" i="5"/>
  <c r="E242" i="5"/>
  <c r="G323" i="5"/>
  <c r="I451" i="5"/>
  <c r="I450" i="5"/>
  <c r="I448" i="5"/>
  <c r="I337" i="5"/>
  <c r="H344" i="5"/>
  <c r="I465" i="5"/>
  <c r="I436" i="5"/>
  <c r="I342" i="5"/>
  <c r="I388" i="5"/>
  <c r="I399" i="5"/>
  <c r="I460" i="5"/>
  <c r="I480" i="5"/>
  <c r="I231" i="5"/>
  <c r="I19" i="5"/>
  <c r="I36" i="5"/>
  <c r="I260" i="5"/>
  <c r="I281" i="5"/>
  <c r="I289" i="5"/>
  <c r="I301" i="5"/>
  <c r="I309" i="5"/>
  <c r="I317" i="5"/>
  <c r="I328" i="5"/>
  <c r="I349" i="5"/>
  <c r="I463" i="5"/>
  <c r="I570" i="5"/>
  <c r="I267" i="5"/>
  <c r="I275" i="5"/>
  <c r="I15" i="5"/>
  <c r="I29" i="5"/>
  <c r="I467" i="5"/>
  <c r="I479" i="5"/>
  <c r="I338" i="5"/>
  <c r="I308" i="5"/>
  <c r="I327" i="5"/>
  <c r="I560" i="5"/>
  <c r="I286" i="5"/>
  <c r="I283" i="5"/>
  <c r="I248" i="5"/>
  <c r="I326" i="5"/>
  <c r="I334" i="5"/>
  <c r="I284" i="5"/>
  <c r="I249" i="5"/>
  <c r="I343" i="5"/>
  <c r="I229" i="5"/>
  <c r="I305" i="5"/>
  <c r="I313" i="5"/>
  <c r="I321" i="5"/>
  <c r="I595" i="5"/>
  <c r="I576" i="5"/>
  <c r="I569" i="5"/>
  <c r="I563" i="5"/>
  <c r="I561" i="5"/>
  <c r="I544" i="5"/>
  <c r="I520" i="5"/>
  <c r="I518" i="5"/>
  <c r="I509" i="5"/>
  <c r="I508" i="5"/>
  <c r="I510" i="5"/>
  <c r="I507" i="5"/>
  <c r="I501" i="5"/>
  <c r="I35" i="5"/>
  <c r="I38" i="5"/>
  <c r="I52" i="5"/>
  <c r="H55" i="5"/>
  <c r="E55" i="5"/>
  <c r="I34" i="5"/>
  <c r="H41" i="5"/>
  <c r="E41" i="5"/>
  <c r="I630" i="5"/>
  <c r="I619" i="5"/>
  <c r="I45" i="5"/>
  <c r="H47" i="5"/>
  <c r="I534" i="5"/>
  <c r="I524" i="5"/>
  <c r="I631" i="5"/>
  <c r="I629" i="5"/>
  <c r="I618" i="5"/>
  <c r="I621" i="5"/>
  <c r="I622" i="5"/>
  <c r="I607" i="5"/>
  <c r="I600" i="5"/>
  <c r="I601" i="5"/>
  <c r="I598" i="5"/>
  <c r="I597" i="5"/>
  <c r="I593" i="5"/>
  <c r="I588" i="5"/>
  <c r="I589" i="5"/>
  <c r="I587" i="5"/>
  <c r="I582" i="5"/>
  <c r="I579" i="5"/>
  <c r="I580" i="5"/>
  <c r="I572" i="5"/>
  <c r="I573" i="5"/>
  <c r="I575" i="5"/>
  <c r="I567" i="5"/>
  <c r="I566" i="5"/>
  <c r="I559" i="5"/>
  <c r="I553" i="5"/>
  <c r="I547" i="5"/>
  <c r="I542" i="5"/>
  <c r="I543" i="5"/>
  <c r="I540" i="5"/>
  <c r="I541" i="5"/>
  <c r="I537" i="5"/>
  <c r="I533" i="5"/>
  <c r="I530" i="5"/>
  <c r="I523" i="5"/>
  <c r="I612" i="5"/>
  <c r="I611" i="5"/>
  <c r="I614" i="5"/>
  <c r="I626" i="5"/>
  <c r="I521" i="5"/>
  <c r="I514" i="5"/>
  <c r="I515" i="5"/>
  <c r="I516" i="5"/>
  <c r="I517" i="5"/>
  <c r="I506" i="5"/>
  <c r="I500" i="5"/>
  <c r="I502" i="5"/>
  <c r="I503" i="5"/>
  <c r="I495" i="5"/>
  <c r="I493" i="5"/>
  <c r="I496" i="5"/>
  <c r="I485" i="5"/>
  <c r="I482" i="5"/>
  <c r="I483" i="5"/>
  <c r="I484" i="5"/>
  <c r="I481" i="5"/>
  <c r="I476" i="5"/>
  <c r="I583" i="5"/>
  <c r="I564" i="5"/>
  <c r="I557" i="5"/>
  <c r="I554" i="5"/>
  <c r="I548" i="5"/>
  <c r="I535" i="5"/>
  <c r="I531" i="5"/>
  <c r="I527" i="5"/>
  <c r="I504" i="5"/>
  <c r="I497" i="5"/>
  <c r="I491" i="5"/>
  <c r="I471" i="5"/>
  <c r="I473" i="5"/>
  <c r="I461" i="5"/>
  <c r="I462" i="5"/>
  <c r="I468" i="5"/>
  <c r="I464" i="5"/>
  <c r="I455" i="5"/>
  <c r="I454" i="5"/>
  <c r="I449" i="5"/>
  <c r="I443" i="5"/>
  <c r="I435" i="5"/>
  <c r="I429" i="5"/>
  <c r="I422" i="5"/>
  <c r="I423" i="5"/>
  <c r="I417" i="5"/>
  <c r="I419" i="5"/>
  <c r="I400" i="5"/>
  <c r="I402" i="5"/>
  <c r="I406" i="5"/>
  <c r="I404" i="5"/>
  <c r="I393" i="5"/>
  <c r="E394" i="5"/>
  <c r="I383" i="5"/>
  <c r="I386" i="5"/>
  <c r="I379" i="5"/>
  <c r="I380" i="5"/>
  <c r="I381" i="5"/>
  <c r="I372" i="5"/>
  <c r="I363" i="5"/>
  <c r="I364" i="5"/>
  <c r="I390" i="5"/>
  <c r="I357" i="5"/>
  <c r="I356" i="5"/>
  <c r="I358" i="5"/>
  <c r="I352" i="5"/>
  <c r="I353" i="5"/>
  <c r="I354" i="5"/>
  <c r="I335" i="5"/>
  <c r="I330" i="5"/>
  <c r="E344" i="5"/>
  <c r="I437" i="5"/>
  <c r="I432" i="5"/>
  <c r="I414" i="5"/>
  <c r="I392" i="5"/>
  <c r="I391" i="5"/>
  <c r="I387" i="5"/>
  <c r="I373" i="5"/>
  <c r="I366" i="5"/>
  <c r="I361" i="5"/>
  <c r="I339" i="5"/>
  <c r="I332" i="5"/>
  <c r="I329" i="5"/>
  <c r="I298" i="5"/>
  <c r="I306" i="5"/>
  <c r="I314" i="5"/>
  <c r="I322" i="5"/>
  <c r="I299" i="5"/>
  <c r="I307" i="5"/>
  <c r="I315" i="5"/>
  <c r="I302" i="5"/>
  <c r="I318" i="5"/>
  <c r="I310" i="5"/>
  <c r="I303" i="5"/>
  <c r="I311" i="5"/>
  <c r="I319" i="5"/>
  <c r="I300" i="5"/>
  <c r="I316" i="5"/>
  <c r="I291" i="5"/>
  <c r="I285" i="5"/>
  <c r="I293" i="5"/>
  <c r="I287" i="5"/>
  <c r="D323" i="5"/>
  <c r="I276" i="5"/>
  <c r="I270" i="5"/>
  <c r="H278" i="5"/>
  <c r="I269" i="5"/>
  <c r="I277" i="5"/>
  <c r="I272" i="5"/>
  <c r="F323" i="5"/>
  <c r="I271" i="5"/>
  <c r="I259" i="5"/>
  <c r="I261" i="5"/>
  <c r="G262" i="5"/>
  <c r="I255" i="5"/>
  <c r="I252" i="5"/>
  <c r="I253" i="5"/>
  <c r="I254" i="5"/>
  <c r="H251" i="5"/>
  <c r="F262" i="5"/>
  <c r="I241" i="5"/>
  <c r="H242" i="5"/>
  <c r="I233" i="5"/>
  <c r="I230" i="5"/>
  <c r="E234" i="5"/>
  <c r="H234" i="5"/>
  <c r="I225" i="5"/>
  <c r="I226" i="5"/>
  <c r="H219" i="5"/>
  <c r="I210" i="5"/>
  <c r="E211" i="5"/>
  <c r="I199" i="5"/>
  <c r="I201" i="5"/>
  <c r="H197" i="5"/>
  <c r="I196" i="5"/>
  <c r="I189" i="5"/>
  <c r="I190" i="5"/>
  <c r="I191" i="5"/>
  <c r="E182" i="5"/>
  <c r="I170" i="5"/>
  <c r="I169" i="5"/>
  <c r="I166" i="5"/>
  <c r="I162" i="5"/>
  <c r="I163" i="5"/>
  <c r="I158" i="5"/>
  <c r="H151" i="5"/>
  <c r="I150" i="5"/>
  <c r="E151" i="5"/>
  <c r="I149" i="5"/>
  <c r="I145" i="5"/>
  <c r="E142" i="5"/>
  <c r="I138" i="5"/>
  <c r="I135" i="5"/>
  <c r="I127" i="5"/>
  <c r="I128" i="5"/>
  <c r="I111" i="5"/>
  <c r="I110" i="5"/>
  <c r="E294" i="5"/>
  <c r="E214" i="5"/>
  <c r="E174" i="5"/>
  <c r="E146" i="5"/>
  <c r="H108" i="5"/>
  <c r="E108" i="5"/>
  <c r="I102" i="5"/>
  <c r="I97" i="5"/>
  <c r="E94" i="5"/>
  <c r="I224" i="5"/>
  <c r="I216" i="5"/>
  <c r="I217" i="5"/>
  <c r="I209" i="5"/>
  <c r="I205" i="5"/>
  <c r="I200" i="5"/>
  <c r="I195" i="5"/>
  <c r="I186" i="5"/>
  <c r="I185" i="5"/>
  <c r="I180" i="5"/>
  <c r="I177" i="5"/>
  <c r="I176" i="5"/>
  <c r="I159" i="5"/>
  <c r="I144" i="5"/>
  <c r="I134" i="5"/>
  <c r="I120" i="5"/>
  <c r="I117" i="5"/>
  <c r="I116" i="5"/>
  <c r="I106" i="5"/>
  <c r="I107" i="5"/>
  <c r="I92" i="5"/>
  <c r="I93" i="5"/>
  <c r="I79" i="5"/>
  <c r="I80" i="5"/>
  <c r="I58" i="5"/>
  <c r="I54" i="5"/>
  <c r="I16" i="5"/>
  <c r="I14" i="5"/>
  <c r="I28" i="5"/>
  <c r="I17" i="5"/>
  <c r="I18" i="5"/>
  <c r="I13" i="5"/>
  <c r="I10" i="5"/>
  <c r="I44" i="5"/>
  <c r="E59" i="5"/>
  <c r="E47" i="5"/>
  <c r="I9" i="5"/>
  <c r="D633" i="5" l="1"/>
  <c r="I197" i="5"/>
  <c r="I234" i="5"/>
  <c r="I192" i="5"/>
  <c r="I187" i="5"/>
  <c r="I99" i="5"/>
  <c r="I139" i="5"/>
  <c r="I178" i="5"/>
  <c r="I104" i="5"/>
  <c r="I89" i="5"/>
  <c r="I81" i="5"/>
  <c r="I156" i="5"/>
  <c r="I202" i="5"/>
  <c r="I146" i="5"/>
  <c r="I207" i="5"/>
  <c r="I167" i="5"/>
  <c r="I64" i="5"/>
  <c r="I615" i="5"/>
  <c r="I258" i="5"/>
  <c r="I124" i="5"/>
  <c r="I69" i="5"/>
  <c r="I75" i="5"/>
  <c r="I72" i="5"/>
  <c r="I214" i="5"/>
  <c r="I108" i="5"/>
  <c r="I246" i="5"/>
  <c r="I251" i="5"/>
  <c r="I121" i="5"/>
  <c r="E262" i="5"/>
  <c r="I394" i="5"/>
  <c r="I211" i="5"/>
  <c r="I84" i="5"/>
  <c r="I11" i="5"/>
  <c r="I30" i="5" s="1"/>
  <c r="I294" i="5"/>
  <c r="I142" i="5"/>
  <c r="I242" i="5"/>
  <c r="G633" i="5"/>
  <c r="I278" i="5"/>
  <c r="I171" i="5"/>
  <c r="I47" i="5"/>
  <c r="I94" i="5"/>
  <c r="I164" i="5"/>
  <c r="I182" i="5"/>
  <c r="H323" i="5"/>
  <c r="C633" i="5"/>
  <c r="I59" i="5"/>
  <c r="I160" i="5"/>
  <c r="I174" i="5"/>
  <c r="I219" i="5"/>
  <c r="I41" i="5"/>
  <c r="I344" i="5"/>
  <c r="I55" i="5"/>
  <c r="E323" i="5"/>
  <c r="F633" i="5"/>
  <c r="H262" i="5"/>
  <c r="I151" i="5"/>
  <c r="I262" i="5" l="1"/>
  <c r="H633" i="5"/>
  <c r="I323" i="5"/>
  <c r="E633" i="5"/>
  <c r="I633" i="5" l="1"/>
</calcChain>
</file>

<file path=xl/sharedStrings.xml><?xml version="1.0" encoding="utf-8"?>
<sst xmlns="http://schemas.openxmlformats.org/spreadsheetml/2006/main" count="647" uniqueCount="297">
  <si>
    <t>Human Ecology</t>
  </si>
  <si>
    <t>Law</t>
  </si>
  <si>
    <t>Medicine</t>
  </si>
  <si>
    <t>Pharmacy</t>
  </si>
  <si>
    <t>TOTAL</t>
  </si>
  <si>
    <t>Dentistry</t>
  </si>
  <si>
    <t>As at November 1st</t>
  </si>
  <si>
    <t>GRAND TOTAL</t>
  </si>
  <si>
    <t>Dental Hygiene</t>
  </si>
  <si>
    <t xml:space="preserve"> University 1</t>
  </si>
  <si>
    <t>UNDERGRADUATE TOTAL</t>
  </si>
  <si>
    <t>1.</t>
  </si>
  <si>
    <t>Students in Double Major or Double Honours programs are reported under their first declared major.</t>
  </si>
  <si>
    <t>2.</t>
  </si>
  <si>
    <t>Program for internationally educated professionals to reach Canadian standards.</t>
  </si>
  <si>
    <t>3.</t>
  </si>
  <si>
    <t>4.</t>
  </si>
  <si>
    <t xml:space="preserve">Effective September 2003, the Bachelor of Arts degree programs in Geography and the Bachelor of Science programs in Environmental </t>
  </si>
  <si>
    <t>had the option to complete their program under Arts or Science.</t>
  </si>
  <si>
    <t>5.</t>
  </si>
  <si>
    <t>St. Boniface students are included in headcounts when taking courses at the University of Manitoba.</t>
  </si>
  <si>
    <t>6.</t>
  </si>
  <si>
    <t>7.</t>
  </si>
  <si>
    <t>8.</t>
  </si>
  <si>
    <t>Does not include B.Sc.(Dentistry) students, second- and third-year students who registered for the B.Sc. program in the summer term.</t>
  </si>
  <si>
    <t>9.</t>
  </si>
  <si>
    <t>Students in the integrated B.Mus./B.Ed. program are shown in Music for years 3 &amp; 4 and in Education for year 5.</t>
  </si>
  <si>
    <t>10.</t>
  </si>
  <si>
    <t>11.</t>
  </si>
  <si>
    <t>Includes students in General Studies and the diploma programs coordinated by Extended Education. Students enrolled in online,</t>
  </si>
  <si>
    <t>off-campus or distance education credits are shown in their faculty of registration.</t>
  </si>
  <si>
    <t>12.</t>
  </si>
  <si>
    <t>13.</t>
  </si>
  <si>
    <t>14.</t>
  </si>
  <si>
    <t xml:space="preserve">Does not include B.Sc.(Medicine) students, second- and third-year students who registered for the B.Sc. program in the summer term, </t>
  </si>
  <si>
    <t>or external physicians taking Continuing Medical Education courses.</t>
  </si>
  <si>
    <t>15.</t>
  </si>
  <si>
    <t>The Bachelor of Nursing program is offered at alternate sites. Enrolments in this table reflect students taking U of M courses only.</t>
  </si>
  <si>
    <t>Admission into the joint Bachelor of Nursing program with Red River College ended for Fall Term 2010. Enrolments reflect students</t>
  </si>
  <si>
    <t>finishing the program and in University of Manitoba courses only.</t>
  </si>
  <si>
    <t>SUBTOTAL</t>
  </si>
  <si>
    <t>Full-Time</t>
  </si>
  <si>
    <t>Part-Time</t>
  </si>
  <si>
    <t>Female</t>
  </si>
  <si>
    <t>Male</t>
  </si>
  <si>
    <t>Total</t>
  </si>
  <si>
    <t>Includes transfer credit programs for graduates of the Business Administration Diploma programs at Assiniboine and Red River Colleges, University</t>
  </si>
  <si>
    <t>Agribusiness</t>
  </si>
  <si>
    <t>Business Management</t>
  </si>
  <si>
    <t>Agriculture</t>
  </si>
  <si>
    <t>Agronomy</t>
  </si>
  <si>
    <t>Animal Systems</t>
  </si>
  <si>
    <t>Plant Biotechnology</t>
  </si>
  <si>
    <t>Agroecology</t>
  </si>
  <si>
    <t>Food Science</t>
  </si>
  <si>
    <t>Co-op</t>
  </si>
  <si>
    <t>Pre-Veterinary</t>
  </si>
  <si>
    <t>Undeclared</t>
  </si>
  <si>
    <t>Special or Visiting</t>
  </si>
  <si>
    <t>ARCHITECTURE</t>
  </si>
  <si>
    <t>ART (DEGREE)</t>
  </si>
  <si>
    <t>ART (DIPLOMA)</t>
  </si>
  <si>
    <t>ARTS</t>
  </si>
  <si>
    <t>EDUCATION</t>
  </si>
  <si>
    <t>ENGINEERING</t>
  </si>
  <si>
    <t>ENVIRONMENT, EARTH, AND RESOURCES,</t>
  </si>
  <si>
    <t>CLAYTON H. RIDDELL FACULTY OF</t>
  </si>
  <si>
    <t>LAW</t>
  </si>
  <si>
    <t>MUSIC, MARCEL A. DESAUTELS FACULTY OF</t>
  </si>
  <si>
    <t>SCIENCE</t>
  </si>
  <si>
    <t>SOCIAL WORK</t>
  </si>
  <si>
    <t>KINESIOLOGY &amp; RECREATION MANAGEMENT</t>
  </si>
  <si>
    <t>Advanced (4-Year)</t>
  </si>
  <si>
    <t>Anthropology</t>
  </si>
  <si>
    <t>Major (3-Year)</t>
  </si>
  <si>
    <t>Honours (4-Year)</t>
  </si>
  <si>
    <t>Art History</t>
  </si>
  <si>
    <t>Asian Studies</t>
  </si>
  <si>
    <t>Canadian Studies</t>
  </si>
  <si>
    <t>Central &amp; Eastern European Studies</t>
  </si>
  <si>
    <t>Classics</t>
  </si>
  <si>
    <t>Classical Studies</t>
  </si>
  <si>
    <t>Economics</t>
  </si>
  <si>
    <t>English, Film &amp; Theatre</t>
  </si>
  <si>
    <t>Drama</t>
  </si>
  <si>
    <t>English</t>
  </si>
  <si>
    <t>Film Studies</t>
  </si>
  <si>
    <t>Theatre</t>
  </si>
  <si>
    <t>French, Spanish &amp; Italian</t>
  </si>
  <si>
    <t>French</t>
  </si>
  <si>
    <t>Italian</t>
  </si>
  <si>
    <t>Italian Studies</t>
  </si>
  <si>
    <t>Spanish</t>
  </si>
  <si>
    <t>Geography</t>
  </si>
  <si>
    <t>German &amp; Slavic Studies</t>
  </si>
  <si>
    <t>German</t>
  </si>
  <si>
    <t>Russian</t>
  </si>
  <si>
    <t>Ukrainian</t>
  </si>
  <si>
    <t>Global Political Economy</t>
  </si>
  <si>
    <t>History</t>
  </si>
  <si>
    <t>Icelandic</t>
  </si>
  <si>
    <t>Labour Studies</t>
  </si>
  <si>
    <t>Linguistics</t>
  </si>
  <si>
    <t>Mathematics</t>
  </si>
  <si>
    <t>Mathematics-Economics</t>
  </si>
  <si>
    <t>Medieval &amp; Renaissance Studies</t>
  </si>
  <si>
    <t>Native Studies</t>
  </si>
  <si>
    <t>Philosophy</t>
  </si>
  <si>
    <t>Political Studies</t>
  </si>
  <si>
    <t>Psychology</t>
  </si>
  <si>
    <t>Religion</t>
  </si>
  <si>
    <t>Sociology</t>
  </si>
  <si>
    <t>Criminology</t>
  </si>
  <si>
    <t>Ukrainian Canadian Heritage Studies</t>
  </si>
  <si>
    <t>Women's &amp; Gender Studies</t>
  </si>
  <si>
    <t>SUMMARY:</t>
  </si>
  <si>
    <t>Aboriginal Business Studies</t>
  </si>
  <si>
    <t>Accounting &amp; Finance</t>
  </si>
  <si>
    <t>Accounting</t>
  </si>
  <si>
    <t>Finance</t>
  </si>
  <si>
    <t>Management Information Systems</t>
  </si>
  <si>
    <t>Actuarial Studies, Warren Centre</t>
  </si>
  <si>
    <t>Actuarial Mathematics</t>
  </si>
  <si>
    <t>Actuarial Studies and Research</t>
  </si>
  <si>
    <t>Business Administration</t>
  </si>
  <si>
    <t>Entrepreneurship &amp; Small Business</t>
  </si>
  <si>
    <t>Human Res. Mgmt &amp; Industrial Relations</t>
  </si>
  <si>
    <t>Management of Organizations</t>
  </si>
  <si>
    <t>Generalist</t>
  </si>
  <si>
    <t>Interdisciplinary</t>
  </si>
  <si>
    <t>International Business</t>
  </si>
  <si>
    <t>Marketing</t>
  </si>
  <si>
    <t>Supply Chain Management</t>
  </si>
  <si>
    <t>Logistics &amp; Supply Chain Management</t>
  </si>
  <si>
    <t>Early Years</t>
  </si>
  <si>
    <t>Fine Arts</t>
  </si>
  <si>
    <t>General Science Education</t>
  </si>
  <si>
    <t>Heritage, Aboriginal or World Languages</t>
  </si>
  <si>
    <t>Music</t>
  </si>
  <si>
    <t>Physical Education</t>
  </si>
  <si>
    <t>Middle Years</t>
  </si>
  <si>
    <t>Computer Science</t>
  </si>
  <si>
    <t>General Human Ecology</t>
  </si>
  <si>
    <t>Senior Years</t>
  </si>
  <si>
    <t>Biology</t>
  </si>
  <si>
    <t>Chemistry</t>
  </si>
  <si>
    <t>Physics &amp; Astronomy</t>
  </si>
  <si>
    <t>Common First Year Program</t>
  </si>
  <si>
    <t>Biosystems</t>
  </si>
  <si>
    <t>Civil</t>
  </si>
  <si>
    <t>Electrical</t>
  </si>
  <si>
    <t>Access Program</t>
  </si>
  <si>
    <t>General (3-Year)</t>
  </si>
  <si>
    <t>Major (4-Year)</t>
  </si>
  <si>
    <t>Major Co-op (4-Year)</t>
  </si>
  <si>
    <t>Honours Co-op (4-Year)</t>
  </si>
  <si>
    <t>Environmental Studies</t>
  </si>
  <si>
    <t>Geological Sciences</t>
  </si>
  <si>
    <t>Geology</t>
  </si>
  <si>
    <t>Geophysics</t>
  </si>
  <si>
    <t>Physical Geography</t>
  </si>
  <si>
    <t>Major, Advanced &amp; Major Co-op (4-Year)</t>
  </si>
  <si>
    <t>Honours &amp; Honours Co-op (4-Year)</t>
  </si>
  <si>
    <t>Aboriginal Focus Diploma</t>
  </si>
  <si>
    <t>Aboriginal Child &amp; Family Services</t>
  </si>
  <si>
    <t>Aboriginal Environmental Stewardship</t>
  </si>
  <si>
    <t>Aboriginal Community Wellness</t>
  </si>
  <si>
    <t>Family Social Sciences</t>
  </si>
  <si>
    <t>Second Degree Program</t>
  </si>
  <si>
    <t>Health Sciences</t>
  </si>
  <si>
    <t>Foods</t>
  </si>
  <si>
    <t>Food Industry Option</t>
  </si>
  <si>
    <t>Nutrition</t>
  </si>
  <si>
    <t>Product Dev. In Textile Sci.</t>
  </si>
  <si>
    <t>Textile Dev. In Textile Sci.</t>
  </si>
  <si>
    <t>Kinesiology</t>
  </si>
  <si>
    <t>Athletic Therapy</t>
  </si>
  <si>
    <t>Exercise and Sport Science</t>
  </si>
  <si>
    <t>Physical Health and Wellness</t>
  </si>
  <si>
    <t>Recreation Mgmt. &amp; Community Development</t>
  </si>
  <si>
    <t>Respiratory Therapy</t>
  </si>
  <si>
    <t>Music - General</t>
  </si>
  <si>
    <t>Music - Composition</t>
  </si>
  <si>
    <t>Music - History</t>
  </si>
  <si>
    <t>Music - Performance</t>
  </si>
  <si>
    <t>Music - Undeclared</t>
  </si>
  <si>
    <t>Jazz Studies</t>
  </si>
  <si>
    <t>Post Baccalaureate Diploma</t>
  </si>
  <si>
    <t>Fort Garry</t>
  </si>
  <si>
    <t>Joint Programs</t>
  </si>
  <si>
    <t>University College of the North (UCN)</t>
  </si>
  <si>
    <t>Post Baccalaureate for Registered Nurses</t>
  </si>
  <si>
    <t>Biological Sciences</t>
  </si>
  <si>
    <t>Biotechnology</t>
  </si>
  <si>
    <t>Chemistry-Physics</t>
  </si>
  <si>
    <t>Computer Science-Mathematics</t>
  </si>
  <si>
    <t>Computer Science-Physics</t>
  </si>
  <si>
    <t>Genetics</t>
  </si>
  <si>
    <t>Applied Mathematics</t>
  </si>
  <si>
    <t>Applied Mathematics-Computer Science</t>
  </si>
  <si>
    <t>Applied Mathematics-Economics</t>
  </si>
  <si>
    <t>Mathematics-Physics &amp; Astronomy</t>
  </si>
  <si>
    <t>Mathematics-Statistics</t>
  </si>
  <si>
    <t>Microbiology</t>
  </si>
  <si>
    <t>Medical &amp; Biological Physics</t>
  </si>
  <si>
    <t>Statistics-Actuarial Mathematics</t>
  </si>
  <si>
    <t>Statistics-Economics</t>
  </si>
  <si>
    <t>Statistics-Mathematics</t>
  </si>
  <si>
    <t>Science - Undeclared</t>
  </si>
  <si>
    <t>Major &amp; Major Co-op (4-Year)</t>
  </si>
  <si>
    <t>Concentrated Program (2-Year)</t>
  </si>
  <si>
    <t>Regular Program (3-Year)</t>
  </si>
  <si>
    <t>Inner City Social Work</t>
  </si>
  <si>
    <t>Northern Program</t>
  </si>
  <si>
    <t>Northern External</t>
  </si>
  <si>
    <t>Distance Delivery</t>
  </si>
  <si>
    <t>Fine Arts (Honours)</t>
  </si>
  <si>
    <t>Art History (Honours)</t>
  </si>
  <si>
    <t>Environmental Design</t>
  </si>
  <si>
    <t>Livestock Management</t>
  </si>
  <si>
    <t>General Agriculture</t>
  </si>
  <si>
    <t>Crop Management</t>
  </si>
  <si>
    <t>Agricultural Finance</t>
  </si>
  <si>
    <t xml:space="preserve">Electrical &amp; Computer </t>
  </si>
  <si>
    <t xml:space="preserve">Computer </t>
  </si>
  <si>
    <t xml:space="preserve">Mechanical </t>
  </si>
  <si>
    <t xml:space="preserve">Health Studies </t>
  </si>
  <si>
    <t xml:space="preserve">Biochemistry </t>
  </si>
  <si>
    <t xml:space="preserve">Computer Science-Statistics </t>
  </si>
  <si>
    <t xml:space="preserve">Applied Mathematics-Statistics </t>
  </si>
  <si>
    <t xml:space="preserve">Statistics </t>
  </si>
  <si>
    <t>Aboriginal Governance</t>
  </si>
  <si>
    <t>ARTS (Continued)</t>
  </si>
  <si>
    <t>EDUCATION (Continued)</t>
  </si>
  <si>
    <t>SCIENCE (Continued)</t>
  </si>
  <si>
    <t>NOTES:</t>
  </si>
  <si>
    <t xml:space="preserve">Science moved under the Clayton H. Riddell Faculty of Environment, Earth, and Resources. Students admitted prior to September 2003 </t>
  </si>
  <si>
    <t>CLAYTON H. RIDDELL FACULTY OF (Continued)</t>
  </si>
  <si>
    <t>College of the North, and École technique et professionnelle.</t>
  </si>
  <si>
    <t>FACULTY/COLLEGE/SCHOOL/PROGRAM</t>
  </si>
  <si>
    <t xml:space="preserve">TOTAL </t>
  </si>
  <si>
    <t xml:space="preserve">  Co-op</t>
  </si>
  <si>
    <t>Major Co-op (4 Year)</t>
  </si>
  <si>
    <t>Honours Co-op (4 Year)</t>
  </si>
  <si>
    <r>
      <t>AGRICULTURAL &amp; FOOD SCIENCES</t>
    </r>
    <r>
      <rPr>
        <b/>
        <vertAlign val="superscript"/>
        <sz val="9"/>
        <color indexed="8"/>
        <rFont val="Arial"/>
        <family val="2"/>
      </rPr>
      <t>2</t>
    </r>
  </si>
  <si>
    <r>
      <t>Human Nutritional Sci.</t>
    </r>
    <r>
      <rPr>
        <vertAlign val="superscript"/>
        <sz val="9"/>
        <color theme="1"/>
        <rFont val="Arial"/>
        <family val="2"/>
      </rPr>
      <t>2</t>
    </r>
  </si>
  <si>
    <t xml:space="preserve">  General (3-Year)</t>
  </si>
  <si>
    <t>Textile Sciences</t>
  </si>
  <si>
    <t>Respiratory Therapy (degree completion)</t>
  </si>
  <si>
    <t>General Studies</t>
  </si>
  <si>
    <t xml:space="preserve">   Auditing, Special or Visiting</t>
  </si>
  <si>
    <t>Other</t>
  </si>
  <si>
    <t xml:space="preserve">  Labour Relations &amp; Workplace Studies</t>
  </si>
  <si>
    <t>Effective Fall Term 2014, the Department of Human Nutritional Sciences moved from the Faculty of Human Ecology to the Faculty of Agricultural and Food Sciences.</t>
  </si>
  <si>
    <t>Effective November 2014, the Faculties of Dentistry, Medicine, Nursing, and Pharmacy became colleges in the Faculty of Health Sciences.</t>
  </si>
  <si>
    <t>The College of Rehabilitation Sciences (formerly, the School of Medical Rehabilitation) and the School of Dental Hygiene also became part of the new faculty.</t>
  </si>
  <si>
    <t>B.Sc. Dental Hygiene (degree completion)</t>
  </si>
  <si>
    <t>Students in Certificate programs in Continuing Education, taking undergraduate courses.</t>
  </si>
  <si>
    <t>Post Baccalaureate Certificate</t>
  </si>
  <si>
    <t>B. Arts Integrated Studies</t>
  </si>
  <si>
    <r>
      <t>Int'l Educated Agrologist Program (IEAP)</t>
    </r>
    <r>
      <rPr>
        <vertAlign val="superscript"/>
        <sz val="9"/>
        <rFont val="Arial"/>
        <family val="2"/>
      </rPr>
      <t>4</t>
    </r>
  </si>
  <si>
    <r>
      <t>Int'l Educated Teachers (IET)</t>
    </r>
    <r>
      <rPr>
        <vertAlign val="superscript"/>
        <sz val="9"/>
        <color theme="1"/>
        <rFont val="Arial"/>
        <family val="2"/>
      </rPr>
      <t>4</t>
    </r>
  </si>
  <si>
    <r>
      <t>Int'l Educ. Engineers Qualification (IEEQ)</t>
    </r>
    <r>
      <rPr>
        <vertAlign val="superscript"/>
        <sz val="9"/>
        <color theme="1"/>
        <rFont val="Arial"/>
        <family val="2"/>
      </rPr>
      <t>4</t>
    </r>
  </si>
  <si>
    <r>
      <t>Int'l Dentist Degree Program (IDDP)</t>
    </r>
    <r>
      <rPr>
        <vertAlign val="superscript"/>
        <sz val="9"/>
        <color theme="1"/>
        <rFont val="Arial"/>
        <family val="2"/>
      </rPr>
      <t>4</t>
    </r>
  </si>
  <si>
    <t>16.</t>
  </si>
  <si>
    <t>New transfer credit program for graduates of the Culinary Arts Diploma at Red River College (RRC), in Fall 2013.</t>
  </si>
  <si>
    <t xml:space="preserve">Major (3-Year) </t>
  </si>
  <si>
    <t>Sign Language - Joint Program (ASL) - RRC</t>
  </si>
  <si>
    <r>
      <t xml:space="preserve">HUMAN ECOLOGY </t>
    </r>
    <r>
      <rPr>
        <b/>
        <vertAlign val="superscript"/>
        <sz val="9"/>
        <color theme="1"/>
        <rFont val="Arial"/>
        <family val="2"/>
      </rPr>
      <t>2</t>
    </r>
  </si>
  <si>
    <t>Environmental Design (Masters Prep.)</t>
  </si>
  <si>
    <r>
      <t>UNDERGRADUATE STUDENTS BY PROGRAM OR AREA OF STUDY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FULL/PART STATUS, AND GENDER
Fall Term 2014</t>
    </r>
  </si>
  <si>
    <r>
      <t>Human Nutritional Sci. - RRC</t>
    </r>
    <r>
      <rPr>
        <vertAlign val="superscript"/>
        <sz val="9"/>
        <rFont val="Arial"/>
        <family val="2"/>
      </rPr>
      <t>2,3</t>
    </r>
  </si>
  <si>
    <r>
      <t xml:space="preserve">AGRICULTURE, SCHOOL OF </t>
    </r>
    <r>
      <rPr>
        <b/>
        <vertAlign val="superscript"/>
        <sz val="9"/>
        <color indexed="8"/>
        <rFont val="Arial"/>
        <family val="2"/>
      </rPr>
      <t>5</t>
    </r>
  </si>
  <si>
    <r>
      <t>Geography</t>
    </r>
    <r>
      <rPr>
        <vertAlign val="superscript"/>
        <sz val="9"/>
        <color theme="1"/>
        <rFont val="Arial"/>
        <family val="2"/>
      </rPr>
      <t>6</t>
    </r>
  </si>
  <si>
    <r>
      <t>St. Boniface students</t>
    </r>
    <r>
      <rPr>
        <vertAlign val="superscript"/>
        <sz val="9"/>
        <color theme="1"/>
        <rFont val="Arial"/>
        <family val="2"/>
      </rPr>
      <t>7</t>
    </r>
  </si>
  <si>
    <r>
      <t>St. Boniface students</t>
    </r>
    <r>
      <rPr>
        <b/>
        <vertAlign val="superscript"/>
        <sz val="9"/>
        <color theme="1"/>
        <rFont val="Arial"/>
        <family val="2"/>
      </rPr>
      <t>7</t>
    </r>
  </si>
  <si>
    <r>
      <t xml:space="preserve">BUSINESS, ASPER SCHOOL OF </t>
    </r>
    <r>
      <rPr>
        <b/>
        <vertAlign val="superscript"/>
        <sz val="9"/>
        <rFont val="Arial"/>
        <family val="2"/>
      </rPr>
      <t>8</t>
    </r>
  </si>
  <si>
    <r>
      <t>B.Mus./B.Ed. (Year 5)</t>
    </r>
    <r>
      <rPr>
        <vertAlign val="superscript"/>
        <sz val="9"/>
        <color theme="1"/>
        <rFont val="Arial"/>
        <family val="2"/>
      </rPr>
      <t>9</t>
    </r>
  </si>
  <si>
    <r>
      <t>Environmental Science</t>
    </r>
    <r>
      <rPr>
        <vertAlign val="superscript"/>
        <sz val="9"/>
        <color theme="1"/>
        <rFont val="Arial"/>
        <family val="2"/>
      </rPr>
      <t>6</t>
    </r>
  </si>
  <si>
    <r>
      <t>EXTENDED EDUCATION</t>
    </r>
    <r>
      <rPr>
        <b/>
        <vertAlign val="superscript"/>
        <sz val="9"/>
        <rFont val="Arial"/>
        <family val="2"/>
      </rPr>
      <t>10</t>
    </r>
  </si>
  <si>
    <r>
      <t xml:space="preserve">  Continuing Education Certificate</t>
    </r>
    <r>
      <rPr>
        <vertAlign val="superscript"/>
        <sz val="9"/>
        <color theme="1"/>
        <rFont val="Arial"/>
        <family val="2"/>
      </rPr>
      <t>11</t>
    </r>
  </si>
  <si>
    <r>
      <t>HEALTH SCIENCES</t>
    </r>
    <r>
      <rPr>
        <b/>
        <vertAlign val="superscript"/>
        <sz val="9"/>
        <color theme="1"/>
        <rFont val="Arial"/>
        <family val="2"/>
      </rPr>
      <t>12</t>
    </r>
  </si>
  <si>
    <r>
      <t>Red River College (RRC)</t>
    </r>
    <r>
      <rPr>
        <vertAlign val="superscript"/>
        <sz val="9"/>
        <color theme="1"/>
        <rFont val="Arial"/>
        <family val="2"/>
      </rPr>
      <t>16</t>
    </r>
  </si>
  <si>
    <r>
      <t>B.Mus./B.Ed.(Year 3,4)</t>
    </r>
    <r>
      <rPr>
        <vertAlign val="superscript"/>
        <sz val="9"/>
        <color theme="1"/>
        <rFont val="Arial"/>
        <family val="2"/>
      </rPr>
      <t>9</t>
    </r>
  </si>
  <si>
    <r>
      <t>UNIVERSITY 1</t>
    </r>
    <r>
      <rPr>
        <b/>
        <vertAlign val="superscript"/>
        <sz val="9"/>
        <color indexed="8"/>
        <rFont val="Arial"/>
        <family val="2"/>
      </rPr>
      <t>17</t>
    </r>
  </si>
  <si>
    <r>
      <t xml:space="preserve"> St. Boniface students</t>
    </r>
    <r>
      <rPr>
        <vertAlign val="superscript"/>
        <sz val="9"/>
        <color theme="1"/>
        <rFont val="Arial"/>
        <family val="2"/>
      </rPr>
      <t>7</t>
    </r>
  </si>
  <si>
    <t>School of Agriculture was previously reported as Agricultural and Food Sciences (Diploma).</t>
  </si>
  <si>
    <t>17.</t>
  </si>
  <si>
    <r>
      <t xml:space="preserve">       DENTAL HYGIENE, SCHOOL OF </t>
    </r>
    <r>
      <rPr>
        <b/>
        <vertAlign val="superscript"/>
        <sz val="9"/>
        <rFont val="Arial"/>
        <family val="2"/>
      </rPr>
      <t>12</t>
    </r>
  </si>
  <si>
    <r>
      <t xml:space="preserve">       DENTISTRY, COLLEGE OF </t>
    </r>
    <r>
      <rPr>
        <b/>
        <vertAlign val="superscript"/>
        <sz val="9"/>
        <rFont val="Arial"/>
        <family val="2"/>
      </rPr>
      <t xml:space="preserve">12,13 </t>
    </r>
  </si>
  <si>
    <r>
      <t xml:space="preserve">       MEDICINE, COLLEGE OF </t>
    </r>
    <r>
      <rPr>
        <b/>
        <vertAlign val="superscript"/>
        <sz val="9"/>
        <color indexed="8"/>
        <rFont val="Arial"/>
        <family val="2"/>
      </rPr>
      <t>12,14</t>
    </r>
  </si>
  <si>
    <r>
      <t xml:space="preserve">       NURSING, COLLEGE OF </t>
    </r>
    <r>
      <rPr>
        <b/>
        <vertAlign val="superscript"/>
        <sz val="9"/>
        <color indexed="8"/>
        <rFont val="Arial"/>
        <family val="2"/>
      </rPr>
      <t>12,15</t>
    </r>
  </si>
  <si>
    <r>
      <t xml:space="preserve">       PHARMACY, COLLEGE OF </t>
    </r>
    <r>
      <rPr>
        <b/>
        <vertAlign val="superscript"/>
        <sz val="9"/>
        <color indexed="8"/>
        <rFont val="Arial"/>
        <family val="2"/>
      </rPr>
      <t>12</t>
    </r>
  </si>
  <si>
    <r>
      <t xml:space="preserve">       REHABILITATION SCIENCES, COLLEGE OF </t>
    </r>
    <r>
      <rPr>
        <b/>
        <vertAlign val="superscript"/>
        <sz val="9"/>
        <color indexed="8"/>
        <rFont val="Arial"/>
        <family val="2"/>
      </rPr>
      <t>12</t>
    </r>
  </si>
  <si>
    <r>
      <t xml:space="preserve">  St. Boniface students</t>
    </r>
    <r>
      <rPr>
        <vertAlign val="superscript"/>
        <sz val="9"/>
        <color theme="1"/>
        <rFont val="Arial"/>
        <family val="2"/>
      </rPr>
      <t>7</t>
    </r>
  </si>
  <si>
    <t>The University 1 program was introduced in 1998-99. Most "new" students, with limited or no university experience, have registered under this program.</t>
  </si>
  <si>
    <r>
      <t>HEALTH SCIENCES</t>
    </r>
    <r>
      <rPr>
        <b/>
        <vertAlign val="superscript"/>
        <sz val="9"/>
        <color theme="1"/>
        <rFont val="Arial"/>
        <family val="2"/>
      </rPr>
      <t>12</t>
    </r>
    <r>
      <rPr>
        <b/>
        <sz val="9"/>
        <color theme="1"/>
        <rFont val="Arial"/>
        <family val="2"/>
      </rPr>
      <t xml:space="preserve"> 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</si>
</sst>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4" fillId="0" borderId="0" xfId="0" applyFont="1"/>
    <xf numFmtId="0" fontId="12" fillId="0" borderId="0" xfId="0" applyFont="1"/>
    <xf numFmtId="0" fontId="16" fillId="0" borderId="0" xfId="0" applyFont="1"/>
    <xf numFmtId="0" fontId="17" fillId="0" borderId="0" xfId="2" applyNumberFormat="1" applyFont="1"/>
    <xf numFmtId="0" fontId="17" fillId="0" borderId="0" xfId="2" applyNumberFormat="1" applyFont="1" applyFill="1"/>
    <xf numFmtId="1" fontId="10" fillId="0" borderId="1" xfId="2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6" fillId="0" borderId="0" xfId="0" applyFont="1" applyFill="1"/>
    <xf numFmtId="0" fontId="17" fillId="0" borderId="0" xfId="2" applyNumberFormat="1" applyFont="1" applyAlignment="1">
      <alignment horizontal="right"/>
    </xf>
    <xf numFmtId="0" fontId="16" fillId="0" borderId="0" xfId="0" applyNumberFormat="1" applyFont="1"/>
    <xf numFmtId="0" fontId="14" fillId="0" borderId="0" xfId="0" applyNumberFormat="1" applyFont="1"/>
    <xf numFmtId="0" fontId="5" fillId="0" borderId="0" xfId="0" applyFont="1" applyFill="1" applyBorder="1" applyAlignment="1">
      <alignment horizontal="left" indent="1"/>
    </xf>
    <xf numFmtId="49" fontId="25" fillId="0" borderId="0" xfId="2" applyNumberFormat="1" applyFont="1" applyFill="1" applyAlignment="1">
      <alignment horizontal="right"/>
    </xf>
    <xf numFmtId="0" fontId="25" fillId="0" borderId="0" xfId="2" applyFont="1" applyFill="1"/>
    <xf numFmtId="1" fontId="25" fillId="0" borderId="0" xfId="2" applyNumberFormat="1" applyFont="1" applyFill="1"/>
    <xf numFmtId="3" fontId="16" fillId="0" borderId="0" xfId="0" applyNumberFormat="1" applyFont="1" applyFill="1"/>
    <xf numFmtId="3" fontId="14" fillId="0" borderId="0" xfId="0" applyNumberFormat="1" applyFont="1" applyFill="1"/>
    <xf numFmtId="0" fontId="12" fillId="0" borderId="0" xfId="0" applyFont="1" applyFill="1"/>
    <xf numFmtId="0" fontId="16" fillId="0" borderId="0" xfId="0" applyFont="1" applyFill="1" applyAlignment="1">
      <alignment horizontal="left" indent="1"/>
    </xf>
    <xf numFmtId="0" fontId="16" fillId="0" borderId="0" xfId="0" applyFont="1" applyFill="1" applyAlignment="1">
      <alignment horizontal="left" indent="2"/>
    </xf>
    <xf numFmtId="0" fontId="14" fillId="0" borderId="0" xfId="0" applyFont="1" applyFill="1"/>
    <xf numFmtId="0" fontId="16" fillId="0" borderId="0" xfId="0" applyFont="1" applyFill="1" applyAlignment="1"/>
    <xf numFmtId="0" fontId="1" fillId="0" borderId="0" xfId="0" applyFont="1" applyFill="1"/>
    <xf numFmtId="0" fontId="13" fillId="0" borderId="0" xfId="0" applyFont="1" applyFill="1"/>
    <xf numFmtId="0" fontId="2" fillId="0" borderId="0" xfId="0" applyFont="1" applyFill="1" applyBorder="1"/>
    <xf numFmtId="0" fontId="17" fillId="0" borderId="0" xfId="2" applyNumberFormat="1" applyFont="1" applyFill="1" applyAlignment="1">
      <alignment horizontal="left" indent="1"/>
    </xf>
    <xf numFmtId="0" fontId="17" fillId="0" borderId="0" xfId="2" applyNumberFormat="1" applyFont="1" applyFill="1" applyAlignment="1">
      <alignment horizontal="left"/>
    </xf>
    <xf numFmtId="0" fontId="18" fillId="0" borderId="0" xfId="2" applyNumberFormat="1" applyFont="1" applyFill="1"/>
    <xf numFmtId="0" fontId="0" fillId="0" borderId="0" xfId="0" applyFill="1"/>
    <xf numFmtId="3" fontId="13" fillId="0" borderId="0" xfId="0" applyNumberFormat="1" applyFont="1" applyFill="1"/>
    <xf numFmtId="0" fontId="14" fillId="0" borderId="0" xfId="0" applyFont="1" applyFill="1" applyAlignment="1">
      <alignment horizontal="left" vertical="center"/>
    </xf>
    <xf numFmtId="0" fontId="25" fillId="0" borderId="0" xfId="2" applyFont="1" applyFill="1" applyBorder="1" applyAlignment="1"/>
    <xf numFmtId="0" fontId="15" fillId="0" borderId="0" xfId="0" applyFont="1" applyFill="1"/>
    <xf numFmtId="0" fontId="17" fillId="0" borderId="0" xfId="2" applyNumberFormat="1" applyFont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/>
    <xf numFmtId="0" fontId="21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2" fontId="7" fillId="0" borderId="0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</cellXfs>
  <cellStyles count="5">
    <cellStyle name="Hyperlink 2" xfId="4"/>
    <cellStyle name="Normal" xfId="0" builtinId="0"/>
    <cellStyle name="Normal 2" xfId="3"/>
    <cellStyle name="Normal 3" xfId="1"/>
    <cellStyle name="Normal_2005-06 Faculty by F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K678"/>
  <sheetViews>
    <sheetView tabSelected="1" view="pageBreakPreview" topLeftCell="A622" zoomScaleNormal="100" zoomScaleSheetLayoutView="100" zoomScalePageLayoutView="90" workbookViewId="0">
      <selection activeCell="K644" sqref="K644"/>
    </sheetView>
  </sheetViews>
  <sheetFormatPr defaultColWidth="9.1796875" defaultRowHeight="12" customHeight="1" x14ac:dyDescent="0.3"/>
  <cols>
    <col min="1" max="1" width="3.1796875" style="2" customWidth="1"/>
    <col min="2" max="2" width="38.81640625" style="2" customWidth="1"/>
    <col min="3" max="3" width="10.1796875" style="2" customWidth="1"/>
    <col min="4" max="8" width="10.1796875" style="3" customWidth="1"/>
    <col min="9" max="9" width="10.81640625" style="1" customWidth="1"/>
    <col min="10" max="16384" width="9.1796875" style="2"/>
  </cols>
  <sheetData>
    <row r="1" spans="1:9" s="18" customFormat="1" ht="39" customHeight="1" x14ac:dyDescent="0.3">
      <c r="A1" s="39" t="s">
        <v>270</v>
      </c>
      <c r="B1" s="39"/>
      <c r="C1" s="39"/>
      <c r="D1" s="39"/>
      <c r="E1" s="39"/>
      <c r="F1" s="39"/>
      <c r="G1" s="39"/>
      <c r="H1" s="39"/>
      <c r="I1" s="39"/>
    </row>
    <row r="2" spans="1:9" s="18" customFormat="1" ht="15" customHeight="1" x14ac:dyDescent="0.3">
      <c r="A2" s="40" t="s">
        <v>6</v>
      </c>
      <c r="B2" s="40"/>
      <c r="C2" s="40"/>
      <c r="D2" s="40"/>
      <c r="E2" s="40"/>
      <c r="F2" s="40"/>
      <c r="G2" s="40"/>
      <c r="H2" s="40"/>
      <c r="I2" s="40"/>
    </row>
    <row r="3" spans="1:9" s="18" customFormat="1" ht="9" customHeight="1" x14ac:dyDescent="0.2">
      <c r="A3" s="23"/>
      <c r="B3" s="23"/>
      <c r="C3" s="23"/>
      <c r="D3" s="23"/>
      <c r="E3" s="23"/>
      <c r="F3" s="23"/>
      <c r="G3" s="23"/>
      <c r="H3" s="23"/>
      <c r="I3" s="24"/>
    </row>
    <row r="4" spans="1:9" s="18" customFormat="1" ht="14" x14ac:dyDescent="0.3">
      <c r="A4" s="23"/>
      <c r="B4" s="23"/>
      <c r="C4" s="41" t="s">
        <v>41</v>
      </c>
      <c r="D4" s="41"/>
      <c r="E4" s="41"/>
      <c r="F4" s="41" t="s">
        <v>42</v>
      </c>
      <c r="G4" s="41"/>
      <c r="H4" s="41"/>
      <c r="I4" s="42" t="s">
        <v>7</v>
      </c>
    </row>
    <row r="5" spans="1:9" s="18" customFormat="1" ht="12" customHeight="1" x14ac:dyDescent="0.3">
      <c r="A5" s="44" t="s">
        <v>239</v>
      </c>
      <c r="B5" s="44"/>
      <c r="C5" s="6" t="s">
        <v>43</v>
      </c>
      <c r="D5" s="6" t="s">
        <v>44</v>
      </c>
      <c r="E5" s="6" t="s">
        <v>45</v>
      </c>
      <c r="F5" s="6" t="s">
        <v>43</v>
      </c>
      <c r="G5" s="6" t="s">
        <v>44</v>
      </c>
      <c r="H5" s="6" t="s">
        <v>45</v>
      </c>
      <c r="I5" s="43"/>
    </row>
    <row r="6" spans="1:9" s="18" customFormat="1" ht="6" customHeight="1" x14ac:dyDescent="0.2">
      <c r="A6" s="23"/>
      <c r="B6" s="25"/>
      <c r="C6" s="23"/>
      <c r="D6" s="8"/>
      <c r="E6" s="8"/>
      <c r="F6" s="8"/>
      <c r="G6" s="8"/>
      <c r="H6" s="8"/>
      <c r="I6" s="21"/>
    </row>
    <row r="7" spans="1:9" s="18" customFormat="1" ht="15" customHeight="1" x14ac:dyDescent="0.3">
      <c r="A7" s="37" t="s">
        <v>244</v>
      </c>
      <c r="B7" s="37"/>
      <c r="C7" s="8"/>
      <c r="D7" s="8"/>
      <c r="E7" s="8"/>
      <c r="F7" s="8"/>
      <c r="G7" s="8"/>
      <c r="H7" s="8"/>
      <c r="I7" s="21"/>
    </row>
    <row r="8" spans="1:9" s="18" customFormat="1" ht="12" customHeight="1" x14ac:dyDescent="0.3">
      <c r="A8" s="8"/>
      <c r="B8" s="5" t="s">
        <v>47</v>
      </c>
      <c r="C8" s="8"/>
      <c r="D8" s="8"/>
      <c r="E8" s="8"/>
      <c r="F8" s="8"/>
      <c r="G8" s="8"/>
      <c r="H8" s="8"/>
      <c r="I8" s="21"/>
    </row>
    <row r="9" spans="1:9" s="18" customFormat="1" ht="12" customHeight="1" x14ac:dyDescent="0.3">
      <c r="A9" s="8"/>
      <c r="B9" s="26" t="s">
        <v>47</v>
      </c>
      <c r="C9" s="16">
        <v>50</v>
      </c>
      <c r="D9" s="16">
        <v>82</v>
      </c>
      <c r="E9" s="16">
        <f>C9+D9</f>
        <v>132</v>
      </c>
      <c r="F9" s="16">
        <v>5</v>
      </c>
      <c r="G9" s="16">
        <v>5</v>
      </c>
      <c r="H9" s="16">
        <f>F9+G9</f>
        <v>10</v>
      </c>
      <c r="I9" s="16">
        <f>E9+H9</f>
        <v>142</v>
      </c>
    </row>
    <row r="10" spans="1:9" s="18" customFormat="1" ht="12" customHeight="1" x14ac:dyDescent="0.3">
      <c r="A10" s="8"/>
      <c r="B10" s="26" t="s">
        <v>48</v>
      </c>
      <c r="C10" s="16">
        <v>0</v>
      </c>
      <c r="D10" s="16">
        <v>0</v>
      </c>
      <c r="E10" s="16">
        <f>C10+D10</f>
        <v>0</v>
      </c>
      <c r="F10" s="16">
        <v>0</v>
      </c>
      <c r="G10" s="16">
        <v>0</v>
      </c>
      <c r="H10" s="16">
        <f>F10+G10</f>
        <v>0</v>
      </c>
      <c r="I10" s="16">
        <f>E10+H10</f>
        <v>0</v>
      </c>
    </row>
    <row r="11" spans="1:9" s="18" customFormat="1" ht="12" customHeight="1" x14ac:dyDescent="0.3">
      <c r="A11" s="8"/>
      <c r="B11" s="26" t="s">
        <v>40</v>
      </c>
      <c r="C11" s="16">
        <f>C9+C10</f>
        <v>50</v>
      </c>
      <c r="D11" s="16">
        <f>D9+D10</f>
        <v>82</v>
      </c>
      <c r="E11" s="16">
        <f>C11+D11</f>
        <v>132</v>
      </c>
      <c r="F11" s="16">
        <f>F9+F10</f>
        <v>5</v>
      </c>
      <c r="G11" s="16">
        <f>G9+G10</f>
        <v>5</v>
      </c>
      <c r="H11" s="16">
        <f>F11+G11</f>
        <v>10</v>
      </c>
      <c r="I11" s="16">
        <f>E11+H11</f>
        <v>142</v>
      </c>
    </row>
    <row r="12" spans="1:9" s="18" customFormat="1" ht="12" customHeight="1" x14ac:dyDescent="0.3">
      <c r="A12" s="8"/>
      <c r="B12" s="5" t="s">
        <v>49</v>
      </c>
      <c r="C12" s="16"/>
      <c r="D12" s="16"/>
      <c r="E12" s="16"/>
      <c r="F12" s="16"/>
      <c r="G12" s="16"/>
      <c r="H12" s="16"/>
      <c r="I12" s="16"/>
    </row>
    <row r="13" spans="1:9" s="18" customFormat="1" ht="12" customHeight="1" x14ac:dyDescent="0.3">
      <c r="A13" s="8"/>
      <c r="B13" s="26" t="s">
        <v>50</v>
      </c>
      <c r="C13" s="16">
        <v>41</v>
      </c>
      <c r="D13" s="16">
        <v>41</v>
      </c>
      <c r="E13" s="16">
        <f t="shared" ref="E13:E29" si="0">C13+D13</f>
        <v>82</v>
      </c>
      <c r="F13" s="16">
        <v>0</v>
      </c>
      <c r="G13" s="16">
        <v>2</v>
      </c>
      <c r="H13" s="16">
        <f t="shared" ref="H13:H29" si="1">F13+G13</f>
        <v>2</v>
      </c>
      <c r="I13" s="16">
        <f t="shared" ref="I13:I29" si="2">E13+H13</f>
        <v>84</v>
      </c>
    </row>
    <row r="14" spans="1:9" s="18" customFormat="1" ht="12" customHeight="1" x14ac:dyDescent="0.3">
      <c r="A14" s="8"/>
      <c r="B14" s="26" t="s">
        <v>51</v>
      </c>
      <c r="C14" s="16">
        <v>29</v>
      </c>
      <c r="D14" s="16">
        <v>11</v>
      </c>
      <c r="E14" s="16">
        <f t="shared" si="0"/>
        <v>40</v>
      </c>
      <c r="F14" s="16">
        <v>1</v>
      </c>
      <c r="G14" s="16">
        <v>2</v>
      </c>
      <c r="H14" s="16">
        <f t="shared" si="1"/>
        <v>3</v>
      </c>
      <c r="I14" s="16">
        <f t="shared" si="2"/>
        <v>43</v>
      </c>
    </row>
    <row r="15" spans="1:9" s="18" customFormat="1" ht="12" customHeight="1" x14ac:dyDescent="0.3">
      <c r="A15" s="8"/>
      <c r="B15" s="26" t="s">
        <v>52</v>
      </c>
      <c r="C15" s="16">
        <v>11</v>
      </c>
      <c r="D15" s="16">
        <v>10</v>
      </c>
      <c r="E15" s="16">
        <f t="shared" si="0"/>
        <v>21</v>
      </c>
      <c r="F15" s="16">
        <v>0</v>
      </c>
      <c r="G15" s="16">
        <v>1</v>
      </c>
      <c r="H15" s="16">
        <f t="shared" si="1"/>
        <v>1</v>
      </c>
      <c r="I15" s="16">
        <f t="shared" si="2"/>
        <v>22</v>
      </c>
    </row>
    <row r="16" spans="1:9" s="18" customFormat="1" ht="12" customHeight="1" x14ac:dyDescent="0.3">
      <c r="A16" s="8"/>
      <c r="B16" s="26" t="s">
        <v>40</v>
      </c>
      <c r="C16" s="16">
        <f>SUM(C13:C15)</f>
        <v>81</v>
      </c>
      <c r="D16" s="16">
        <f>SUM(D13:D15)</f>
        <v>62</v>
      </c>
      <c r="E16" s="16">
        <f t="shared" si="0"/>
        <v>143</v>
      </c>
      <c r="F16" s="16">
        <f>SUM(F13:F15)</f>
        <v>1</v>
      </c>
      <c r="G16" s="16">
        <f>SUM(G13:G15)</f>
        <v>5</v>
      </c>
      <c r="H16" s="16">
        <f t="shared" si="1"/>
        <v>6</v>
      </c>
      <c r="I16" s="16">
        <f t="shared" si="2"/>
        <v>149</v>
      </c>
    </row>
    <row r="17" spans="1:9" s="18" customFormat="1" ht="12" customHeight="1" x14ac:dyDescent="0.3">
      <c r="A17" s="8"/>
      <c r="B17" s="5" t="s">
        <v>53</v>
      </c>
      <c r="C17" s="16">
        <v>14</v>
      </c>
      <c r="D17" s="16">
        <v>14</v>
      </c>
      <c r="E17" s="16">
        <f t="shared" si="0"/>
        <v>28</v>
      </c>
      <c r="F17" s="16">
        <v>0</v>
      </c>
      <c r="G17" s="16">
        <v>0</v>
      </c>
      <c r="H17" s="16">
        <f t="shared" si="1"/>
        <v>0</v>
      </c>
      <c r="I17" s="16">
        <f t="shared" si="2"/>
        <v>28</v>
      </c>
    </row>
    <row r="18" spans="1:9" s="18" customFormat="1" ht="12" customHeight="1" x14ac:dyDescent="0.3">
      <c r="A18" s="8"/>
      <c r="B18" s="5" t="s">
        <v>54</v>
      </c>
      <c r="C18" s="16">
        <v>57</v>
      </c>
      <c r="D18" s="16">
        <v>27</v>
      </c>
      <c r="E18" s="16">
        <f t="shared" si="0"/>
        <v>84</v>
      </c>
      <c r="F18" s="16">
        <v>0</v>
      </c>
      <c r="G18" s="16">
        <v>1</v>
      </c>
      <c r="H18" s="16">
        <f t="shared" si="1"/>
        <v>1</v>
      </c>
      <c r="I18" s="16">
        <f t="shared" si="2"/>
        <v>85</v>
      </c>
    </row>
    <row r="19" spans="1:9" s="18" customFormat="1" ht="12" customHeight="1" x14ac:dyDescent="0.3">
      <c r="A19" s="8"/>
      <c r="B19" s="26" t="s">
        <v>55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  <c r="I19" s="16">
        <f t="shared" si="2"/>
        <v>0</v>
      </c>
    </row>
    <row r="20" spans="1:9" s="18" customFormat="1" ht="15" customHeight="1" x14ac:dyDescent="0.3">
      <c r="A20" s="8"/>
      <c r="B20" s="8" t="s">
        <v>245</v>
      </c>
      <c r="C20" s="16"/>
      <c r="D20" s="16"/>
      <c r="E20" s="16"/>
      <c r="F20" s="16"/>
      <c r="G20" s="16"/>
      <c r="H20" s="16"/>
      <c r="I20" s="16"/>
    </row>
    <row r="21" spans="1:9" s="18" customFormat="1" ht="12" customHeight="1" x14ac:dyDescent="0.3">
      <c r="A21" s="8"/>
      <c r="B21" s="19" t="s">
        <v>170</v>
      </c>
      <c r="C21" s="16">
        <v>1</v>
      </c>
      <c r="D21" s="16">
        <v>0</v>
      </c>
      <c r="E21" s="16">
        <f>C21+D21</f>
        <v>1</v>
      </c>
      <c r="F21" s="16">
        <v>0</v>
      </c>
      <c r="G21" s="16">
        <v>0</v>
      </c>
      <c r="H21" s="16">
        <f>F21+G21</f>
        <v>0</v>
      </c>
      <c r="I21" s="16">
        <f>E21+H21</f>
        <v>1</v>
      </c>
    </row>
    <row r="22" spans="1:9" s="18" customFormat="1" ht="12" customHeight="1" x14ac:dyDescent="0.3">
      <c r="A22" s="8"/>
      <c r="B22" s="19" t="s">
        <v>171</v>
      </c>
      <c r="C22" s="16">
        <v>12</v>
      </c>
      <c r="D22" s="16">
        <v>0</v>
      </c>
      <c r="E22" s="16">
        <f>C22+D22</f>
        <v>12</v>
      </c>
      <c r="F22" s="16">
        <v>1</v>
      </c>
      <c r="G22" s="16">
        <v>0</v>
      </c>
      <c r="H22" s="16">
        <f>F22+G22</f>
        <v>1</v>
      </c>
      <c r="I22" s="16">
        <f>E22+H22</f>
        <v>13</v>
      </c>
    </row>
    <row r="23" spans="1:9" s="18" customFormat="1" ht="12" customHeight="1" x14ac:dyDescent="0.3">
      <c r="A23" s="8"/>
      <c r="B23" s="19" t="s">
        <v>172</v>
      </c>
      <c r="C23" s="16">
        <v>178</v>
      </c>
      <c r="D23" s="16">
        <v>19</v>
      </c>
      <c r="E23" s="16">
        <f>C23+D23</f>
        <v>197</v>
      </c>
      <c r="F23" s="16">
        <v>31</v>
      </c>
      <c r="G23" s="16">
        <v>7</v>
      </c>
      <c r="H23" s="16">
        <f>F23+G23</f>
        <v>38</v>
      </c>
      <c r="I23" s="16">
        <f>E23+H23</f>
        <v>235</v>
      </c>
    </row>
    <row r="24" spans="1:9" s="18" customFormat="1" ht="12" customHeight="1" x14ac:dyDescent="0.3">
      <c r="A24" s="8"/>
      <c r="B24" s="19" t="s">
        <v>168</v>
      </c>
      <c r="C24" s="16">
        <v>11</v>
      </c>
      <c r="D24" s="16">
        <v>6</v>
      </c>
      <c r="E24" s="16">
        <f>C24+D24</f>
        <v>17</v>
      </c>
      <c r="F24" s="16">
        <v>3</v>
      </c>
      <c r="G24" s="16">
        <v>1</v>
      </c>
      <c r="H24" s="16">
        <f>F24+G24</f>
        <v>4</v>
      </c>
      <c r="I24" s="16">
        <f>E24+H24</f>
        <v>21</v>
      </c>
    </row>
    <row r="25" spans="1:9" s="18" customFormat="1" ht="15" customHeight="1" x14ac:dyDescent="0.3">
      <c r="A25" s="8"/>
      <c r="B25" s="34" t="s">
        <v>271</v>
      </c>
      <c r="C25" s="16">
        <v>0</v>
      </c>
      <c r="D25" s="16">
        <v>0</v>
      </c>
      <c r="E25" s="16">
        <f>C25+D25</f>
        <v>0</v>
      </c>
      <c r="F25" s="16">
        <v>1</v>
      </c>
      <c r="G25" s="16">
        <v>1</v>
      </c>
      <c r="H25" s="16">
        <f>F25+G25</f>
        <v>2</v>
      </c>
      <c r="I25" s="16">
        <f>E25+H25</f>
        <v>2</v>
      </c>
    </row>
    <row r="26" spans="1:9" s="18" customFormat="1" ht="12" customHeight="1" x14ac:dyDescent="0.3">
      <c r="A26" s="8"/>
      <c r="B26" s="27" t="s">
        <v>56</v>
      </c>
      <c r="C26" s="16">
        <v>17</v>
      </c>
      <c r="D26" s="16">
        <v>6</v>
      </c>
      <c r="E26" s="16">
        <f t="shared" si="0"/>
        <v>23</v>
      </c>
      <c r="F26" s="16">
        <v>0</v>
      </c>
      <c r="G26" s="16">
        <v>0</v>
      </c>
      <c r="H26" s="16">
        <f t="shared" si="1"/>
        <v>0</v>
      </c>
      <c r="I26" s="16">
        <f t="shared" si="2"/>
        <v>23</v>
      </c>
    </row>
    <row r="27" spans="1:9" s="18" customFormat="1" ht="12" customHeight="1" x14ac:dyDescent="0.3">
      <c r="A27" s="8"/>
      <c r="B27" s="5" t="s">
        <v>57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f t="shared" si="1"/>
        <v>0</v>
      </c>
      <c r="I27" s="16">
        <f>E27+H27</f>
        <v>0</v>
      </c>
    </row>
    <row r="28" spans="1:9" s="18" customFormat="1" ht="15" customHeight="1" x14ac:dyDescent="0.3">
      <c r="A28" s="8"/>
      <c r="B28" s="5" t="s">
        <v>260</v>
      </c>
      <c r="C28" s="16">
        <v>3</v>
      </c>
      <c r="D28" s="16">
        <v>6</v>
      </c>
      <c r="E28" s="16">
        <f t="shared" si="0"/>
        <v>9</v>
      </c>
      <c r="F28" s="16">
        <v>0</v>
      </c>
      <c r="G28" s="16">
        <v>1</v>
      </c>
      <c r="H28" s="16">
        <f t="shared" si="1"/>
        <v>1</v>
      </c>
      <c r="I28" s="16">
        <f t="shared" si="2"/>
        <v>10</v>
      </c>
    </row>
    <row r="29" spans="1:9" s="18" customFormat="1" ht="12" customHeight="1" x14ac:dyDescent="0.3">
      <c r="A29" s="8"/>
      <c r="B29" s="5" t="s">
        <v>58</v>
      </c>
      <c r="C29" s="16">
        <v>5</v>
      </c>
      <c r="D29" s="16">
        <v>0</v>
      </c>
      <c r="E29" s="16">
        <f t="shared" si="0"/>
        <v>5</v>
      </c>
      <c r="F29" s="16">
        <v>0</v>
      </c>
      <c r="G29" s="16">
        <v>1</v>
      </c>
      <c r="H29" s="16">
        <f t="shared" si="1"/>
        <v>1</v>
      </c>
      <c r="I29" s="16">
        <f t="shared" si="2"/>
        <v>6</v>
      </c>
    </row>
    <row r="30" spans="1:9" s="18" customFormat="1" ht="12" customHeight="1" x14ac:dyDescent="0.3">
      <c r="A30" s="8"/>
      <c r="B30" s="28" t="s">
        <v>4</v>
      </c>
      <c r="C30" s="17">
        <f>SUM(C11,C16,C17:C29)</f>
        <v>429</v>
      </c>
      <c r="D30" s="17">
        <f t="shared" ref="D30:I30" si="3">SUM(D11,D16,D17:D29)</f>
        <v>222</v>
      </c>
      <c r="E30" s="17">
        <f t="shared" si="3"/>
        <v>651</v>
      </c>
      <c r="F30" s="17">
        <f t="shared" si="3"/>
        <v>42</v>
      </c>
      <c r="G30" s="17">
        <f t="shared" si="3"/>
        <v>22</v>
      </c>
      <c r="H30" s="17">
        <f t="shared" si="3"/>
        <v>64</v>
      </c>
      <c r="I30" s="17">
        <f t="shared" si="3"/>
        <v>715</v>
      </c>
    </row>
    <row r="31" spans="1:9" s="18" customFormat="1" ht="9.5" customHeight="1" x14ac:dyDescent="0.2">
      <c r="A31" s="8"/>
      <c r="B31" s="8"/>
      <c r="C31" s="16"/>
      <c r="D31" s="16"/>
      <c r="E31" s="16"/>
      <c r="F31" s="16"/>
      <c r="G31" s="16"/>
      <c r="H31" s="16"/>
      <c r="I31" s="17"/>
    </row>
    <row r="32" spans="1:9" s="18" customFormat="1" ht="15" customHeight="1" x14ac:dyDescent="0.3">
      <c r="A32" s="37" t="s">
        <v>272</v>
      </c>
      <c r="B32" s="38"/>
      <c r="C32" s="16"/>
      <c r="D32" s="16"/>
      <c r="E32" s="16"/>
      <c r="F32" s="16"/>
      <c r="G32" s="16"/>
      <c r="H32" s="16"/>
      <c r="I32" s="17"/>
    </row>
    <row r="33" spans="1:9" s="18" customFormat="1" ht="12" customHeight="1" x14ac:dyDescent="0.3">
      <c r="A33" s="8"/>
      <c r="B33" s="8" t="s">
        <v>222</v>
      </c>
      <c r="C33" s="16">
        <v>0</v>
      </c>
      <c r="D33" s="16">
        <v>0</v>
      </c>
      <c r="E33" s="16">
        <f t="shared" ref="E33:E41" si="4">C33+D33</f>
        <v>0</v>
      </c>
      <c r="F33" s="16">
        <v>0</v>
      </c>
      <c r="G33" s="16">
        <v>0</v>
      </c>
      <c r="H33" s="16">
        <f t="shared" ref="H33:H40" si="5">F33+G33</f>
        <v>0</v>
      </c>
      <c r="I33" s="16">
        <f t="shared" ref="I33:I40" si="6">E33+H33</f>
        <v>0</v>
      </c>
    </row>
    <row r="34" spans="1:9" s="18" customFormat="1" ht="12" customHeight="1" x14ac:dyDescent="0.3">
      <c r="A34" s="8"/>
      <c r="B34" s="8" t="s">
        <v>48</v>
      </c>
      <c r="C34" s="16">
        <v>3</v>
      </c>
      <c r="D34" s="16">
        <v>20</v>
      </c>
      <c r="E34" s="16">
        <f t="shared" si="4"/>
        <v>23</v>
      </c>
      <c r="F34" s="16">
        <v>0</v>
      </c>
      <c r="G34" s="16">
        <v>1</v>
      </c>
      <c r="H34" s="16">
        <f t="shared" si="5"/>
        <v>1</v>
      </c>
      <c r="I34" s="16">
        <f t="shared" si="6"/>
        <v>24</v>
      </c>
    </row>
    <row r="35" spans="1:9" s="18" customFormat="1" ht="12" customHeight="1" x14ac:dyDescent="0.3">
      <c r="A35" s="8"/>
      <c r="B35" s="8" t="s">
        <v>221</v>
      </c>
      <c r="C35" s="16">
        <v>4</v>
      </c>
      <c r="D35" s="16">
        <v>38</v>
      </c>
      <c r="E35" s="16">
        <f t="shared" si="4"/>
        <v>42</v>
      </c>
      <c r="F35" s="16">
        <v>0</v>
      </c>
      <c r="G35" s="16">
        <v>0</v>
      </c>
      <c r="H35" s="16">
        <f t="shared" si="5"/>
        <v>0</v>
      </c>
      <c r="I35" s="16">
        <f t="shared" si="6"/>
        <v>42</v>
      </c>
    </row>
    <row r="36" spans="1:9" s="18" customFormat="1" ht="12" customHeight="1" x14ac:dyDescent="0.3">
      <c r="A36" s="8"/>
      <c r="B36" s="8" t="s">
        <v>220</v>
      </c>
      <c r="C36" s="16">
        <v>5</v>
      </c>
      <c r="D36" s="16">
        <v>9</v>
      </c>
      <c r="E36" s="16">
        <f t="shared" si="4"/>
        <v>14</v>
      </c>
      <c r="F36" s="16">
        <v>0</v>
      </c>
      <c r="G36" s="16">
        <v>3</v>
      </c>
      <c r="H36" s="16">
        <f t="shared" si="5"/>
        <v>3</v>
      </c>
      <c r="I36" s="16">
        <f t="shared" si="6"/>
        <v>17</v>
      </c>
    </row>
    <row r="37" spans="1:9" s="18" customFormat="1" ht="12" customHeight="1" x14ac:dyDescent="0.3">
      <c r="A37" s="8"/>
      <c r="B37" s="8" t="s">
        <v>241</v>
      </c>
      <c r="C37" s="16">
        <v>0</v>
      </c>
      <c r="D37" s="16">
        <v>1</v>
      </c>
      <c r="E37" s="16">
        <f t="shared" si="4"/>
        <v>1</v>
      </c>
      <c r="F37" s="16">
        <v>0</v>
      </c>
      <c r="G37" s="16">
        <v>0</v>
      </c>
      <c r="H37" s="16">
        <f t="shared" si="5"/>
        <v>0</v>
      </c>
      <c r="I37" s="16">
        <f t="shared" si="6"/>
        <v>1</v>
      </c>
    </row>
    <row r="38" spans="1:9" s="18" customFormat="1" ht="12" customHeight="1" x14ac:dyDescent="0.3">
      <c r="A38" s="8"/>
      <c r="B38" s="8" t="s">
        <v>219</v>
      </c>
      <c r="C38" s="16">
        <v>2</v>
      </c>
      <c r="D38" s="16">
        <v>4</v>
      </c>
      <c r="E38" s="16">
        <f t="shared" si="4"/>
        <v>6</v>
      </c>
      <c r="F38" s="16">
        <v>2</v>
      </c>
      <c r="G38" s="16">
        <v>2</v>
      </c>
      <c r="H38" s="16">
        <f t="shared" si="5"/>
        <v>4</v>
      </c>
      <c r="I38" s="16">
        <f t="shared" si="6"/>
        <v>10</v>
      </c>
    </row>
    <row r="39" spans="1:9" s="18" customFormat="1" ht="12" customHeight="1" x14ac:dyDescent="0.3">
      <c r="A39" s="8"/>
      <c r="B39" s="8" t="s">
        <v>57</v>
      </c>
      <c r="C39" s="16">
        <v>23</v>
      </c>
      <c r="D39" s="16">
        <v>55</v>
      </c>
      <c r="E39" s="16">
        <f t="shared" si="4"/>
        <v>78</v>
      </c>
      <c r="F39" s="16">
        <v>0</v>
      </c>
      <c r="G39" s="16">
        <v>0</v>
      </c>
      <c r="H39" s="16">
        <f t="shared" si="5"/>
        <v>0</v>
      </c>
      <c r="I39" s="16">
        <f t="shared" si="6"/>
        <v>78</v>
      </c>
    </row>
    <row r="40" spans="1:9" s="18" customFormat="1" ht="12" customHeight="1" x14ac:dyDescent="0.3">
      <c r="A40" s="8"/>
      <c r="B40" s="8" t="s">
        <v>58</v>
      </c>
      <c r="C40" s="16">
        <v>0</v>
      </c>
      <c r="D40" s="16">
        <v>0</v>
      </c>
      <c r="E40" s="16">
        <f t="shared" si="4"/>
        <v>0</v>
      </c>
      <c r="F40" s="16">
        <v>0</v>
      </c>
      <c r="G40" s="16">
        <v>1</v>
      </c>
      <c r="H40" s="16">
        <f t="shared" si="5"/>
        <v>1</v>
      </c>
      <c r="I40" s="16">
        <f t="shared" si="6"/>
        <v>1</v>
      </c>
    </row>
    <row r="41" spans="1:9" s="18" customFormat="1" ht="12" customHeight="1" x14ac:dyDescent="0.3">
      <c r="A41" s="8"/>
      <c r="B41" s="21" t="s">
        <v>240</v>
      </c>
      <c r="C41" s="17">
        <f>SUM(C33:C40)</f>
        <v>37</v>
      </c>
      <c r="D41" s="17">
        <f>SUM(D33:D40)</f>
        <v>127</v>
      </c>
      <c r="E41" s="17">
        <f t="shared" si="4"/>
        <v>164</v>
      </c>
      <c r="F41" s="17">
        <f>SUM(F33:F40)</f>
        <v>2</v>
      </c>
      <c r="G41" s="17">
        <f>SUM(G33:G40)</f>
        <v>7</v>
      </c>
      <c r="H41" s="17">
        <f>F41+G41</f>
        <v>9</v>
      </c>
      <c r="I41" s="17">
        <f>E41+H41</f>
        <v>173</v>
      </c>
    </row>
    <row r="42" spans="1:9" s="18" customFormat="1" ht="9.75" customHeight="1" x14ac:dyDescent="0.3">
      <c r="A42" s="8"/>
      <c r="B42" s="8"/>
      <c r="C42" s="16"/>
      <c r="D42" s="16"/>
      <c r="E42" s="16"/>
      <c r="F42" s="16"/>
      <c r="G42" s="16"/>
      <c r="H42" s="16"/>
      <c r="I42" s="17"/>
    </row>
    <row r="43" spans="1:9" s="18" customFormat="1" ht="12" customHeight="1" x14ac:dyDescent="0.3">
      <c r="A43" s="45" t="s">
        <v>59</v>
      </c>
      <c r="B43" s="38"/>
      <c r="C43" s="16"/>
      <c r="D43" s="16"/>
      <c r="E43" s="16"/>
      <c r="F43" s="16"/>
      <c r="G43" s="16"/>
      <c r="H43" s="16"/>
      <c r="I43" s="17"/>
    </row>
    <row r="44" spans="1:9" s="18" customFormat="1" ht="12" customHeight="1" x14ac:dyDescent="0.3">
      <c r="A44" s="8"/>
      <c r="B44" s="8" t="s">
        <v>218</v>
      </c>
      <c r="C44" s="16">
        <v>152</v>
      </c>
      <c r="D44" s="16">
        <v>105</v>
      </c>
      <c r="E44" s="16">
        <f>C44+D44</f>
        <v>257</v>
      </c>
      <c r="F44" s="16">
        <v>5</v>
      </c>
      <c r="G44" s="16">
        <v>3</v>
      </c>
      <c r="H44" s="16">
        <f>F44+G44</f>
        <v>8</v>
      </c>
      <c r="I44" s="16">
        <f>E44+H44</f>
        <v>265</v>
      </c>
    </row>
    <row r="45" spans="1:9" s="18" customFormat="1" ht="12" customHeight="1" x14ac:dyDescent="0.3">
      <c r="A45" s="8"/>
      <c r="B45" s="8" t="s">
        <v>269</v>
      </c>
      <c r="C45" s="16">
        <v>8</v>
      </c>
      <c r="D45" s="16">
        <v>8</v>
      </c>
      <c r="E45" s="16">
        <f>C45+D45</f>
        <v>16</v>
      </c>
      <c r="F45" s="16">
        <v>0</v>
      </c>
      <c r="G45" s="16">
        <v>0</v>
      </c>
      <c r="H45" s="16">
        <f>F45+G45</f>
        <v>0</v>
      </c>
      <c r="I45" s="16">
        <f>E45+H45</f>
        <v>16</v>
      </c>
    </row>
    <row r="46" spans="1:9" s="18" customFormat="1" ht="12" customHeight="1" x14ac:dyDescent="0.3">
      <c r="A46" s="8"/>
      <c r="B46" s="8" t="s">
        <v>58</v>
      </c>
      <c r="C46" s="16">
        <v>0</v>
      </c>
      <c r="D46" s="16">
        <v>1</v>
      </c>
      <c r="E46" s="16">
        <f>C46+D46</f>
        <v>1</v>
      </c>
      <c r="F46" s="16">
        <v>1</v>
      </c>
      <c r="G46" s="16">
        <v>0</v>
      </c>
      <c r="H46" s="16">
        <f>F46+G46</f>
        <v>1</v>
      </c>
      <c r="I46" s="16">
        <f>E46+H46</f>
        <v>2</v>
      </c>
    </row>
    <row r="47" spans="1:9" s="18" customFormat="1" ht="12" customHeight="1" x14ac:dyDescent="0.3">
      <c r="A47" s="8"/>
      <c r="B47" s="21" t="s">
        <v>240</v>
      </c>
      <c r="C47" s="17">
        <f>SUM(C44:C46)</f>
        <v>160</v>
      </c>
      <c r="D47" s="17">
        <f>SUM(D44:D46)</f>
        <v>114</v>
      </c>
      <c r="E47" s="17">
        <f>C47+D47</f>
        <v>274</v>
      </c>
      <c r="F47" s="17">
        <f>SUM(F44:F46)</f>
        <v>6</v>
      </c>
      <c r="G47" s="17">
        <f>SUM(G44:G46)</f>
        <v>3</v>
      </c>
      <c r="H47" s="17">
        <f>F47+G47</f>
        <v>9</v>
      </c>
      <c r="I47" s="17">
        <f>E47+H47</f>
        <v>283</v>
      </c>
    </row>
    <row r="48" spans="1:9" s="18" customFormat="1" ht="9.75" customHeight="1" x14ac:dyDescent="0.3">
      <c r="A48" s="8"/>
      <c r="B48" s="8"/>
      <c r="C48" s="16"/>
      <c r="D48" s="16"/>
      <c r="E48" s="16"/>
      <c r="F48" s="16"/>
      <c r="G48" s="16"/>
      <c r="H48" s="16"/>
      <c r="I48" s="17"/>
    </row>
    <row r="49" spans="1:9" s="18" customFormat="1" ht="12" customHeight="1" x14ac:dyDescent="0.3">
      <c r="A49" s="37" t="s">
        <v>60</v>
      </c>
      <c r="B49" s="38"/>
      <c r="C49" s="16"/>
      <c r="D49" s="16"/>
      <c r="E49" s="16"/>
      <c r="F49" s="16"/>
      <c r="G49" s="16"/>
      <c r="H49" s="16"/>
      <c r="I49" s="17"/>
    </row>
    <row r="50" spans="1:9" s="18" customFormat="1" ht="12" customHeight="1" x14ac:dyDescent="0.3">
      <c r="A50" s="8"/>
      <c r="B50" s="8" t="s">
        <v>76</v>
      </c>
      <c r="C50" s="16">
        <v>4</v>
      </c>
      <c r="D50" s="16">
        <v>0</v>
      </c>
      <c r="E50" s="16">
        <f t="shared" ref="E50:E55" si="7">C50+D50</f>
        <v>4</v>
      </c>
      <c r="F50" s="16">
        <v>2</v>
      </c>
      <c r="G50" s="16">
        <v>0</v>
      </c>
      <c r="H50" s="16">
        <f t="shared" ref="H50:H55" si="8">F50+G50</f>
        <v>2</v>
      </c>
      <c r="I50" s="16">
        <f t="shared" ref="I50:I55" si="9">E50+H50</f>
        <v>6</v>
      </c>
    </row>
    <row r="51" spans="1:9" s="18" customFormat="1" ht="12" customHeight="1" x14ac:dyDescent="0.3">
      <c r="A51" s="8"/>
      <c r="B51" s="8" t="s">
        <v>217</v>
      </c>
      <c r="C51" s="16">
        <v>4</v>
      </c>
      <c r="D51" s="16">
        <v>0</v>
      </c>
      <c r="E51" s="16">
        <f t="shared" si="7"/>
        <v>4</v>
      </c>
      <c r="F51" s="16">
        <v>0</v>
      </c>
      <c r="G51" s="16">
        <v>0</v>
      </c>
      <c r="H51" s="16">
        <f t="shared" si="8"/>
        <v>0</v>
      </c>
      <c r="I51" s="16">
        <f t="shared" si="9"/>
        <v>4</v>
      </c>
    </row>
    <row r="52" spans="1:9" s="18" customFormat="1" ht="12" customHeight="1" x14ac:dyDescent="0.3">
      <c r="A52" s="8"/>
      <c r="B52" s="8" t="s">
        <v>135</v>
      </c>
      <c r="C52" s="16">
        <v>137</v>
      </c>
      <c r="D52" s="16">
        <v>50</v>
      </c>
      <c r="E52" s="16">
        <f t="shared" si="7"/>
        <v>187</v>
      </c>
      <c r="F52" s="16">
        <v>20</v>
      </c>
      <c r="G52" s="16">
        <v>7</v>
      </c>
      <c r="H52" s="16">
        <f t="shared" si="8"/>
        <v>27</v>
      </c>
      <c r="I52" s="16">
        <f t="shared" si="9"/>
        <v>214</v>
      </c>
    </row>
    <row r="53" spans="1:9" s="18" customFormat="1" ht="12" customHeight="1" x14ac:dyDescent="0.3">
      <c r="A53" s="8"/>
      <c r="B53" s="8" t="s">
        <v>216</v>
      </c>
      <c r="C53" s="16">
        <v>37</v>
      </c>
      <c r="D53" s="16">
        <v>13</v>
      </c>
      <c r="E53" s="16">
        <f t="shared" si="7"/>
        <v>50</v>
      </c>
      <c r="F53" s="16">
        <v>5</v>
      </c>
      <c r="G53" s="16">
        <v>1</v>
      </c>
      <c r="H53" s="16">
        <f t="shared" si="8"/>
        <v>6</v>
      </c>
      <c r="I53" s="16">
        <f t="shared" si="9"/>
        <v>56</v>
      </c>
    </row>
    <row r="54" spans="1:9" s="18" customFormat="1" ht="12" customHeight="1" x14ac:dyDescent="0.3">
      <c r="A54" s="8"/>
      <c r="B54" s="8" t="s">
        <v>58</v>
      </c>
      <c r="C54" s="16">
        <v>1</v>
      </c>
      <c r="D54" s="16">
        <v>0</v>
      </c>
      <c r="E54" s="16">
        <f t="shared" si="7"/>
        <v>1</v>
      </c>
      <c r="F54" s="16">
        <v>0</v>
      </c>
      <c r="G54" s="16">
        <v>0</v>
      </c>
      <c r="H54" s="16">
        <f t="shared" si="8"/>
        <v>0</v>
      </c>
      <c r="I54" s="16">
        <f t="shared" si="9"/>
        <v>1</v>
      </c>
    </row>
    <row r="55" spans="1:9" s="18" customFormat="1" ht="12" customHeight="1" x14ac:dyDescent="0.3">
      <c r="A55" s="8"/>
      <c r="B55" s="21" t="s">
        <v>240</v>
      </c>
      <c r="C55" s="17">
        <f>SUM(C50:C54)</f>
        <v>183</v>
      </c>
      <c r="D55" s="17">
        <f>SUM(D50:D54)</f>
        <v>63</v>
      </c>
      <c r="E55" s="17">
        <f t="shared" si="7"/>
        <v>246</v>
      </c>
      <c r="F55" s="17">
        <f>SUM(F50:F54)</f>
        <v>27</v>
      </c>
      <c r="G55" s="17">
        <f>SUM(G50:G54)</f>
        <v>8</v>
      </c>
      <c r="H55" s="17">
        <f t="shared" si="8"/>
        <v>35</v>
      </c>
      <c r="I55" s="17">
        <f t="shared" si="9"/>
        <v>281</v>
      </c>
    </row>
    <row r="56" spans="1:9" s="18" customFormat="1" ht="9.75" customHeight="1" x14ac:dyDescent="0.3">
      <c r="A56" s="8"/>
      <c r="B56" s="8"/>
      <c r="C56" s="16"/>
      <c r="D56" s="16"/>
      <c r="E56" s="16"/>
      <c r="F56" s="16"/>
      <c r="G56" s="16"/>
      <c r="H56" s="16"/>
      <c r="I56" s="17"/>
    </row>
    <row r="57" spans="1:9" s="18" customFormat="1" ht="12" customHeight="1" x14ac:dyDescent="0.3">
      <c r="A57" s="45" t="s">
        <v>61</v>
      </c>
      <c r="B57" s="38"/>
      <c r="C57" s="16"/>
      <c r="D57" s="16"/>
      <c r="E57" s="16"/>
      <c r="F57" s="16"/>
      <c r="G57" s="16"/>
      <c r="H57" s="16"/>
      <c r="I57" s="17"/>
    </row>
    <row r="58" spans="1:9" s="18" customFormat="1" ht="12" customHeight="1" x14ac:dyDescent="0.3">
      <c r="A58" s="8"/>
      <c r="B58" s="8" t="s">
        <v>135</v>
      </c>
      <c r="C58" s="16">
        <v>11</v>
      </c>
      <c r="D58" s="16">
        <v>7</v>
      </c>
      <c r="E58" s="16">
        <f>C58+D58</f>
        <v>18</v>
      </c>
      <c r="F58" s="16">
        <v>3</v>
      </c>
      <c r="G58" s="16">
        <v>2</v>
      </c>
      <c r="H58" s="16">
        <f>F58+G58</f>
        <v>5</v>
      </c>
      <c r="I58" s="16">
        <f>E58+H58</f>
        <v>23</v>
      </c>
    </row>
    <row r="59" spans="1:9" s="18" customFormat="1" ht="12" customHeight="1" x14ac:dyDescent="0.3">
      <c r="A59" s="8"/>
      <c r="B59" s="21" t="s">
        <v>240</v>
      </c>
      <c r="C59" s="17">
        <f>C58</f>
        <v>11</v>
      </c>
      <c r="D59" s="17">
        <f>D58</f>
        <v>7</v>
      </c>
      <c r="E59" s="17">
        <f>C59+D59</f>
        <v>18</v>
      </c>
      <c r="F59" s="17">
        <f>F58</f>
        <v>3</v>
      </c>
      <c r="G59" s="17">
        <f>G58</f>
        <v>2</v>
      </c>
      <c r="H59" s="17">
        <f>F59+G59</f>
        <v>5</v>
      </c>
      <c r="I59" s="17">
        <f>E59+H59</f>
        <v>23</v>
      </c>
    </row>
    <row r="60" spans="1:9" s="18" customFormat="1" ht="9.5" customHeight="1" x14ac:dyDescent="0.3">
      <c r="A60" s="8"/>
      <c r="B60" s="8"/>
      <c r="C60" s="16"/>
      <c r="D60" s="16"/>
      <c r="E60" s="16"/>
      <c r="F60" s="16"/>
      <c r="G60" s="16"/>
      <c r="H60" s="16"/>
      <c r="I60" s="17"/>
    </row>
    <row r="61" spans="1:9" s="18" customFormat="1" ht="12" customHeight="1" x14ac:dyDescent="0.3">
      <c r="A61" s="37" t="s">
        <v>62</v>
      </c>
      <c r="B61" s="38"/>
      <c r="C61" s="16"/>
      <c r="D61" s="16"/>
      <c r="E61" s="16"/>
      <c r="F61" s="16"/>
      <c r="G61" s="16"/>
      <c r="H61" s="16"/>
      <c r="I61" s="17"/>
    </row>
    <row r="62" spans="1:9" s="18" customFormat="1" ht="12" customHeight="1" x14ac:dyDescent="0.3">
      <c r="A62" s="8"/>
      <c r="B62" s="7" t="s">
        <v>231</v>
      </c>
      <c r="C62" s="16"/>
      <c r="D62" s="16"/>
      <c r="E62" s="16"/>
      <c r="F62" s="16"/>
      <c r="G62" s="16"/>
      <c r="H62" s="16"/>
      <c r="I62" s="17"/>
    </row>
    <row r="63" spans="1:9" s="18" customFormat="1" ht="12" customHeight="1" x14ac:dyDescent="0.3">
      <c r="A63" s="8"/>
      <c r="B63" s="12" t="s">
        <v>72</v>
      </c>
      <c r="C63" s="16">
        <v>0</v>
      </c>
      <c r="D63" s="16">
        <v>0</v>
      </c>
      <c r="E63" s="16">
        <f>C63+D63</f>
        <v>0</v>
      </c>
      <c r="F63" s="16">
        <v>0</v>
      </c>
      <c r="G63" s="16">
        <v>0</v>
      </c>
      <c r="H63" s="16">
        <f>F63+G63</f>
        <v>0</v>
      </c>
      <c r="I63" s="16">
        <f>E63+H63</f>
        <v>0</v>
      </c>
    </row>
    <row r="64" spans="1:9" s="18" customFormat="1" ht="12" customHeight="1" x14ac:dyDescent="0.3">
      <c r="A64" s="8"/>
      <c r="B64" s="12" t="s">
        <v>40</v>
      </c>
      <c r="C64" s="16">
        <f>C63</f>
        <v>0</v>
      </c>
      <c r="D64" s="16">
        <f>D63</f>
        <v>0</v>
      </c>
      <c r="E64" s="16">
        <f>C64+D64</f>
        <v>0</v>
      </c>
      <c r="F64" s="16">
        <f>F63</f>
        <v>0</v>
      </c>
      <c r="G64" s="16">
        <f>G63</f>
        <v>0</v>
      </c>
      <c r="H64" s="16">
        <f>F64+G64</f>
        <v>0</v>
      </c>
      <c r="I64" s="16">
        <f>E64+H64</f>
        <v>0</v>
      </c>
    </row>
    <row r="65" spans="1:9" s="18" customFormat="1" ht="12" customHeight="1" x14ac:dyDescent="0.3">
      <c r="A65" s="8"/>
      <c r="B65" s="8" t="s">
        <v>73</v>
      </c>
      <c r="C65" s="16"/>
      <c r="D65" s="16"/>
      <c r="E65" s="16"/>
      <c r="F65" s="16"/>
      <c r="G65" s="16"/>
      <c r="H65" s="16"/>
      <c r="I65" s="16"/>
    </row>
    <row r="66" spans="1:9" s="18" customFormat="1" ht="12" customHeight="1" x14ac:dyDescent="0.3">
      <c r="A66" s="8"/>
      <c r="B66" s="19" t="s">
        <v>74</v>
      </c>
      <c r="C66" s="16">
        <v>32</v>
      </c>
      <c r="D66" s="16">
        <v>16</v>
      </c>
      <c r="E66" s="16">
        <f>C66+D66</f>
        <v>48</v>
      </c>
      <c r="F66" s="16">
        <v>3</v>
      </c>
      <c r="G66" s="16">
        <v>3</v>
      </c>
      <c r="H66" s="16">
        <f>F66+G66</f>
        <v>6</v>
      </c>
      <c r="I66" s="16">
        <f>E66+H66</f>
        <v>54</v>
      </c>
    </row>
    <row r="67" spans="1:9" s="18" customFormat="1" ht="12" customHeight="1" x14ac:dyDescent="0.3">
      <c r="A67" s="8"/>
      <c r="B67" s="19" t="s">
        <v>72</v>
      </c>
      <c r="C67" s="16">
        <v>3</v>
      </c>
      <c r="D67" s="16">
        <v>3</v>
      </c>
      <c r="E67" s="16">
        <f>C67+D67</f>
        <v>6</v>
      </c>
      <c r="F67" s="16">
        <v>1</v>
      </c>
      <c r="G67" s="16">
        <v>0</v>
      </c>
      <c r="H67" s="16">
        <f>F67+G67</f>
        <v>1</v>
      </c>
      <c r="I67" s="16">
        <f>E67+H67</f>
        <v>7</v>
      </c>
    </row>
    <row r="68" spans="1:9" s="18" customFormat="1" ht="12" customHeight="1" x14ac:dyDescent="0.3">
      <c r="A68" s="8"/>
      <c r="B68" s="19" t="s">
        <v>75</v>
      </c>
      <c r="C68" s="16">
        <v>10</v>
      </c>
      <c r="D68" s="16">
        <v>1</v>
      </c>
      <c r="E68" s="16">
        <f>C68+D68</f>
        <v>11</v>
      </c>
      <c r="F68" s="16">
        <v>1</v>
      </c>
      <c r="G68" s="16">
        <v>0</v>
      </c>
      <c r="H68" s="16">
        <f>F68+G68</f>
        <v>1</v>
      </c>
      <c r="I68" s="16">
        <f>E68+H68</f>
        <v>12</v>
      </c>
    </row>
    <row r="69" spans="1:9" s="18" customFormat="1" ht="12" customHeight="1" x14ac:dyDescent="0.3">
      <c r="A69" s="8"/>
      <c r="B69" s="19" t="s">
        <v>40</v>
      </c>
      <c r="C69" s="16">
        <f>SUM(C66:C68)</f>
        <v>45</v>
      </c>
      <c r="D69" s="16">
        <f>SUM(D66:D68)</f>
        <v>20</v>
      </c>
      <c r="E69" s="16">
        <f>C69+D69</f>
        <v>65</v>
      </c>
      <c r="F69" s="16">
        <f>SUM(F66:F68)</f>
        <v>5</v>
      </c>
      <c r="G69" s="16">
        <f>SUM(G66:G68)</f>
        <v>3</v>
      </c>
      <c r="H69" s="16">
        <f>F69+G69</f>
        <v>8</v>
      </c>
      <c r="I69" s="16">
        <f>E69+H69</f>
        <v>73</v>
      </c>
    </row>
    <row r="70" spans="1:9" s="18" customFormat="1" ht="12" customHeight="1" x14ac:dyDescent="0.3">
      <c r="A70" s="8"/>
      <c r="B70" s="8" t="s">
        <v>76</v>
      </c>
      <c r="C70" s="16"/>
      <c r="D70" s="16"/>
      <c r="E70" s="16"/>
      <c r="F70" s="16"/>
      <c r="G70" s="16"/>
      <c r="H70" s="16"/>
      <c r="I70" s="16"/>
    </row>
    <row r="71" spans="1:9" s="18" customFormat="1" ht="12" customHeight="1" x14ac:dyDescent="0.3">
      <c r="A71" s="8"/>
      <c r="B71" s="19" t="s">
        <v>74</v>
      </c>
      <c r="C71" s="16">
        <v>3</v>
      </c>
      <c r="D71" s="16">
        <v>0</v>
      </c>
      <c r="E71" s="16">
        <f>C71+D71</f>
        <v>3</v>
      </c>
      <c r="F71" s="16">
        <v>4</v>
      </c>
      <c r="G71" s="16">
        <v>0</v>
      </c>
      <c r="H71" s="16">
        <f>F71+G71</f>
        <v>4</v>
      </c>
      <c r="I71" s="16">
        <f>E71+H71</f>
        <v>7</v>
      </c>
    </row>
    <row r="72" spans="1:9" s="18" customFormat="1" ht="12" customHeight="1" x14ac:dyDescent="0.3">
      <c r="A72" s="8"/>
      <c r="B72" s="19" t="s">
        <v>40</v>
      </c>
      <c r="C72" s="16">
        <f>C71</f>
        <v>3</v>
      </c>
      <c r="D72" s="16">
        <f>D71</f>
        <v>0</v>
      </c>
      <c r="E72" s="16">
        <f>C72+D72</f>
        <v>3</v>
      </c>
      <c r="F72" s="16">
        <f>F71</f>
        <v>4</v>
      </c>
      <c r="G72" s="16">
        <f>G71</f>
        <v>0</v>
      </c>
      <c r="H72" s="16">
        <f>F72+G72</f>
        <v>4</v>
      </c>
      <c r="I72" s="16">
        <f>E72+H72</f>
        <v>7</v>
      </c>
    </row>
    <row r="73" spans="1:9" s="18" customFormat="1" ht="12" customHeight="1" x14ac:dyDescent="0.3">
      <c r="A73" s="8"/>
      <c r="B73" s="8" t="s">
        <v>77</v>
      </c>
      <c r="C73" s="16"/>
      <c r="D73" s="16"/>
      <c r="E73" s="16"/>
      <c r="F73" s="16"/>
      <c r="G73" s="16"/>
      <c r="H73" s="16"/>
      <c r="I73" s="16"/>
    </row>
    <row r="74" spans="1:9" s="18" customFormat="1" ht="12" customHeight="1" x14ac:dyDescent="0.3">
      <c r="A74" s="8"/>
      <c r="B74" s="19" t="s">
        <v>74</v>
      </c>
      <c r="C74" s="16">
        <v>2</v>
      </c>
      <c r="D74" s="16">
        <v>4</v>
      </c>
      <c r="E74" s="16">
        <f>C74+D74</f>
        <v>6</v>
      </c>
      <c r="F74" s="16">
        <v>1</v>
      </c>
      <c r="G74" s="16">
        <v>0</v>
      </c>
      <c r="H74" s="16">
        <f>F74+G74</f>
        <v>1</v>
      </c>
      <c r="I74" s="16">
        <f>E74+H74</f>
        <v>7</v>
      </c>
    </row>
    <row r="75" spans="1:9" s="18" customFormat="1" ht="12" customHeight="1" x14ac:dyDescent="0.3">
      <c r="A75" s="8"/>
      <c r="B75" s="19" t="s">
        <v>40</v>
      </c>
      <c r="C75" s="16">
        <f>C74</f>
        <v>2</v>
      </c>
      <c r="D75" s="16">
        <f>D74</f>
        <v>4</v>
      </c>
      <c r="E75" s="16">
        <f>C75+D75</f>
        <v>6</v>
      </c>
      <c r="F75" s="16">
        <f>F74</f>
        <v>1</v>
      </c>
      <c r="G75" s="16">
        <f>G74</f>
        <v>0</v>
      </c>
      <c r="H75" s="16">
        <f>F75+G75</f>
        <v>1</v>
      </c>
      <c r="I75" s="16">
        <f>E75+H75</f>
        <v>7</v>
      </c>
    </row>
    <row r="76" spans="1:9" s="18" customFormat="1" ht="6" customHeight="1" x14ac:dyDescent="0.3">
      <c r="A76" s="8"/>
      <c r="B76" s="19"/>
      <c r="C76" s="16"/>
      <c r="D76" s="16"/>
      <c r="E76" s="16"/>
      <c r="F76" s="16"/>
      <c r="G76" s="16"/>
      <c r="H76" s="16"/>
      <c r="I76" s="16"/>
    </row>
    <row r="77" spans="1:9" s="18" customFormat="1" ht="12" customHeight="1" x14ac:dyDescent="0.3">
      <c r="A77" s="21" t="s">
        <v>232</v>
      </c>
      <c r="B77" s="20"/>
      <c r="C77" s="16"/>
      <c r="D77" s="16"/>
      <c r="E77" s="16"/>
      <c r="F77" s="16"/>
      <c r="G77" s="16"/>
      <c r="H77" s="16"/>
      <c r="I77" s="17"/>
    </row>
    <row r="78" spans="1:9" s="18" customFormat="1" ht="12" customHeight="1" x14ac:dyDescent="0.3">
      <c r="A78" s="8"/>
      <c r="B78" s="8" t="s">
        <v>78</v>
      </c>
      <c r="C78" s="16"/>
      <c r="D78" s="16"/>
      <c r="E78" s="16"/>
      <c r="F78" s="16"/>
      <c r="G78" s="16"/>
      <c r="H78" s="16"/>
      <c r="I78" s="16"/>
    </row>
    <row r="79" spans="1:9" s="18" customFormat="1" ht="12" customHeight="1" x14ac:dyDescent="0.3">
      <c r="A79" s="8"/>
      <c r="B79" s="19" t="s">
        <v>74</v>
      </c>
      <c r="C79" s="16">
        <v>1</v>
      </c>
      <c r="D79" s="16">
        <v>0</v>
      </c>
      <c r="E79" s="16">
        <f>C79+D79</f>
        <v>1</v>
      </c>
      <c r="F79" s="16">
        <v>0</v>
      </c>
      <c r="G79" s="16">
        <v>0</v>
      </c>
      <c r="H79" s="16">
        <f>F79+G79</f>
        <v>0</v>
      </c>
      <c r="I79" s="16">
        <f>E79+H79</f>
        <v>1</v>
      </c>
    </row>
    <row r="80" spans="1:9" s="18" customFormat="1" ht="12" customHeight="1" x14ac:dyDescent="0.3">
      <c r="A80" s="8"/>
      <c r="B80" s="19" t="s">
        <v>75</v>
      </c>
      <c r="C80" s="16">
        <v>0</v>
      </c>
      <c r="D80" s="16">
        <v>0</v>
      </c>
      <c r="E80" s="16">
        <f>C80+D80</f>
        <v>0</v>
      </c>
      <c r="F80" s="16">
        <v>0</v>
      </c>
      <c r="G80" s="16">
        <v>0</v>
      </c>
      <c r="H80" s="16">
        <f>F80+G80</f>
        <v>0</v>
      </c>
      <c r="I80" s="16">
        <f>E80+H80</f>
        <v>0</v>
      </c>
    </row>
    <row r="81" spans="1:9" s="18" customFormat="1" ht="12" customHeight="1" x14ac:dyDescent="0.3">
      <c r="A81" s="8"/>
      <c r="B81" s="19" t="s">
        <v>40</v>
      </c>
      <c r="C81" s="16">
        <f>SUM(C79:C80)</f>
        <v>1</v>
      </c>
      <c r="D81" s="16">
        <f>SUM(D79:D80)</f>
        <v>0</v>
      </c>
      <c r="E81" s="16">
        <f>C81+D81</f>
        <v>1</v>
      </c>
      <c r="F81" s="16">
        <f>SUM(F79:F80)</f>
        <v>0</v>
      </c>
      <c r="G81" s="16">
        <f>SUM(G79:G80)</f>
        <v>0</v>
      </c>
      <c r="H81" s="16">
        <f>F81+G81</f>
        <v>0</v>
      </c>
      <c r="I81" s="16">
        <f>E81+H81</f>
        <v>1</v>
      </c>
    </row>
    <row r="82" spans="1:9" s="18" customFormat="1" ht="12" customHeight="1" x14ac:dyDescent="0.3">
      <c r="A82" s="8"/>
      <c r="B82" s="8" t="s">
        <v>79</v>
      </c>
      <c r="C82" s="16"/>
      <c r="D82" s="16"/>
      <c r="E82" s="16"/>
      <c r="F82" s="16"/>
      <c r="G82" s="16"/>
      <c r="H82" s="16"/>
      <c r="I82" s="16"/>
    </row>
    <row r="83" spans="1:9" s="18" customFormat="1" ht="12" customHeight="1" x14ac:dyDescent="0.3">
      <c r="A83" s="8"/>
      <c r="B83" s="19" t="s">
        <v>74</v>
      </c>
      <c r="C83" s="16">
        <v>0</v>
      </c>
      <c r="D83" s="16">
        <v>1</v>
      </c>
      <c r="E83" s="16">
        <f>C83+D83</f>
        <v>1</v>
      </c>
      <c r="F83" s="16">
        <v>0</v>
      </c>
      <c r="G83" s="16">
        <v>0</v>
      </c>
      <c r="H83" s="16">
        <f>F83+G83</f>
        <v>0</v>
      </c>
      <c r="I83" s="16">
        <f>E83+H83</f>
        <v>1</v>
      </c>
    </row>
    <row r="84" spans="1:9" s="18" customFormat="1" ht="12" customHeight="1" x14ac:dyDescent="0.3">
      <c r="A84" s="8"/>
      <c r="B84" s="19" t="s">
        <v>40</v>
      </c>
      <c r="C84" s="16">
        <f>C83</f>
        <v>0</v>
      </c>
      <c r="D84" s="16">
        <f>D83</f>
        <v>1</v>
      </c>
      <c r="E84" s="16">
        <f>C84+D84</f>
        <v>1</v>
      </c>
      <c r="F84" s="16">
        <f>F83</f>
        <v>0</v>
      </c>
      <c r="G84" s="16">
        <f>G83</f>
        <v>0</v>
      </c>
      <c r="H84" s="16">
        <f>F84+G84</f>
        <v>0</v>
      </c>
      <c r="I84" s="16">
        <f>E84+H84</f>
        <v>1</v>
      </c>
    </row>
    <row r="85" spans="1:9" s="18" customFormat="1" ht="12" customHeight="1" x14ac:dyDescent="0.3">
      <c r="A85" s="8"/>
      <c r="B85" s="8" t="s">
        <v>80</v>
      </c>
      <c r="C85" s="16"/>
      <c r="D85" s="16"/>
      <c r="E85" s="16"/>
      <c r="F85" s="16"/>
      <c r="G85" s="16"/>
      <c r="H85" s="16"/>
      <c r="I85" s="17"/>
    </row>
    <row r="86" spans="1:9" s="18" customFormat="1" ht="12" customHeight="1" x14ac:dyDescent="0.3">
      <c r="A86" s="8"/>
      <c r="B86" s="19" t="s">
        <v>81</v>
      </c>
      <c r="C86" s="16"/>
      <c r="D86" s="16"/>
      <c r="E86" s="16"/>
      <c r="F86" s="16"/>
      <c r="G86" s="16"/>
      <c r="H86" s="16"/>
      <c r="I86" s="17"/>
    </row>
    <row r="87" spans="1:9" s="18" customFormat="1" ht="12" customHeight="1" x14ac:dyDescent="0.3">
      <c r="A87" s="8"/>
      <c r="B87" s="20" t="s">
        <v>74</v>
      </c>
      <c r="C87" s="16">
        <v>4</v>
      </c>
      <c r="D87" s="16">
        <v>6</v>
      </c>
      <c r="E87" s="16">
        <f>C87+D87</f>
        <v>10</v>
      </c>
      <c r="F87" s="16">
        <v>1</v>
      </c>
      <c r="G87" s="16">
        <v>0</v>
      </c>
      <c r="H87" s="16">
        <f>F87+G87</f>
        <v>1</v>
      </c>
      <c r="I87" s="16">
        <f>E87+H87</f>
        <v>11</v>
      </c>
    </row>
    <row r="88" spans="1:9" s="18" customFormat="1" ht="12" customHeight="1" x14ac:dyDescent="0.3">
      <c r="A88" s="8"/>
      <c r="B88" s="20" t="s">
        <v>72</v>
      </c>
      <c r="C88" s="16">
        <v>5</v>
      </c>
      <c r="D88" s="16">
        <v>3</v>
      </c>
      <c r="E88" s="16">
        <f>C88+D88</f>
        <v>8</v>
      </c>
      <c r="F88" s="16">
        <v>2</v>
      </c>
      <c r="G88" s="16">
        <v>1</v>
      </c>
      <c r="H88" s="16">
        <f>F88+G88</f>
        <v>3</v>
      </c>
      <c r="I88" s="16">
        <f>E88+H88</f>
        <v>11</v>
      </c>
    </row>
    <row r="89" spans="1:9" s="18" customFormat="1" ht="12" customHeight="1" x14ac:dyDescent="0.3">
      <c r="A89" s="8"/>
      <c r="B89" s="20" t="s">
        <v>40</v>
      </c>
      <c r="C89" s="16">
        <f>SUM(C87:C88)</f>
        <v>9</v>
      </c>
      <c r="D89" s="16">
        <f>SUM(D87:D88)</f>
        <v>9</v>
      </c>
      <c r="E89" s="16">
        <f>C89+D89</f>
        <v>18</v>
      </c>
      <c r="F89" s="16">
        <f>SUM(F87:F88)</f>
        <v>3</v>
      </c>
      <c r="G89" s="16">
        <f>SUM(G87:G88)</f>
        <v>1</v>
      </c>
      <c r="H89" s="16">
        <f>F89+G89</f>
        <v>4</v>
      </c>
      <c r="I89" s="16">
        <f>E89+H89</f>
        <v>22</v>
      </c>
    </row>
    <row r="90" spans="1:9" s="18" customFormat="1" ht="12" customHeight="1" x14ac:dyDescent="0.3">
      <c r="A90" s="8"/>
      <c r="B90" s="22" t="s">
        <v>82</v>
      </c>
      <c r="C90" s="16"/>
      <c r="D90" s="16"/>
      <c r="E90" s="16"/>
      <c r="F90" s="16"/>
      <c r="G90" s="16"/>
      <c r="H90" s="16"/>
      <c r="I90" s="17"/>
    </row>
    <row r="91" spans="1:9" s="18" customFormat="1" ht="12" customHeight="1" x14ac:dyDescent="0.3">
      <c r="A91" s="8"/>
      <c r="B91" s="20" t="s">
        <v>74</v>
      </c>
      <c r="C91" s="16">
        <v>146</v>
      </c>
      <c r="D91" s="16">
        <v>207</v>
      </c>
      <c r="E91" s="16">
        <f>C91+D91</f>
        <v>353</v>
      </c>
      <c r="F91" s="16">
        <v>30</v>
      </c>
      <c r="G91" s="16">
        <v>34</v>
      </c>
      <c r="H91" s="16">
        <f>F91+G91</f>
        <v>64</v>
      </c>
      <c r="I91" s="16">
        <f>E91+H91</f>
        <v>417</v>
      </c>
    </row>
    <row r="92" spans="1:9" s="18" customFormat="1" ht="12" customHeight="1" x14ac:dyDescent="0.3">
      <c r="A92" s="8"/>
      <c r="B92" s="20" t="s">
        <v>72</v>
      </c>
      <c r="C92" s="16">
        <v>38</v>
      </c>
      <c r="D92" s="16">
        <v>26</v>
      </c>
      <c r="E92" s="16">
        <f>C92+D92</f>
        <v>64</v>
      </c>
      <c r="F92" s="16">
        <v>2</v>
      </c>
      <c r="G92" s="16">
        <v>4</v>
      </c>
      <c r="H92" s="16">
        <f>F92+G92</f>
        <v>6</v>
      </c>
      <c r="I92" s="16">
        <f>E92+H92</f>
        <v>70</v>
      </c>
    </row>
    <row r="93" spans="1:9" s="18" customFormat="1" ht="12" customHeight="1" x14ac:dyDescent="0.3">
      <c r="A93" s="8"/>
      <c r="B93" s="20" t="s">
        <v>75</v>
      </c>
      <c r="C93" s="16">
        <v>15</v>
      </c>
      <c r="D93" s="16">
        <v>12</v>
      </c>
      <c r="E93" s="16">
        <f>C93+D93</f>
        <v>27</v>
      </c>
      <c r="F93" s="16">
        <v>0</v>
      </c>
      <c r="G93" s="16">
        <v>0</v>
      </c>
      <c r="H93" s="16">
        <f>F93+G93</f>
        <v>0</v>
      </c>
      <c r="I93" s="16">
        <f>E93+H93</f>
        <v>27</v>
      </c>
    </row>
    <row r="94" spans="1:9" s="18" customFormat="1" ht="12" customHeight="1" x14ac:dyDescent="0.3">
      <c r="A94" s="8"/>
      <c r="B94" s="20" t="s">
        <v>40</v>
      </c>
      <c r="C94" s="16">
        <f>SUM(C91:C93)</f>
        <v>199</v>
      </c>
      <c r="D94" s="16">
        <f>SUM(D91:D93)</f>
        <v>245</v>
      </c>
      <c r="E94" s="16">
        <f>C94+D94</f>
        <v>444</v>
      </c>
      <c r="F94" s="16">
        <f>SUM(F91:F93)</f>
        <v>32</v>
      </c>
      <c r="G94" s="16">
        <f>SUM(G91:G93)</f>
        <v>38</v>
      </c>
      <c r="H94" s="16">
        <f>F94+G94</f>
        <v>70</v>
      </c>
      <c r="I94" s="16">
        <f>E94+H94</f>
        <v>514</v>
      </c>
    </row>
    <row r="95" spans="1:9" s="18" customFormat="1" ht="12" customHeight="1" x14ac:dyDescent="0.3">
      <c r="A95" s="8"/>
      <c r="B95" s="8" t="s">
        <v>83</v>
      </c>
      <c r="C95" s="16"/>
      <c r="D95" s="16"/>
      <c r="E95" s="16"/>
      <c r="F95" s="16"/>
      <c r="G95" s="16"/>
      <c r="H95" s="16"/>
      <c r="I95" s="16"/>
    </row>
    <row r="96" spans="1:9" s="18" customFormat="1" ht="12" customHeight="1" x14ac:dyDescent="0.3">
      <c r="A96" s="8"/>
      <c r="B96" s="19" t="s">
        <v>84</v>
      </c>
      <c r="C96" s="16"/>
      <c r="D96" s="16"/>
      <c r="E96" s="16"/>
      <c r="F96" s="16"/>
      <c r="G96" s="16"/>
      <c r="H96" s="16"/>
      <c r="I96" s="16"/>
    </row>
    <row r="97" spans="1:9" s="18" customFormat="1" ht="12" customHeight="1" x14ac:dyDescent="0.3">
      <c r="A97" s="8"/>
      <c r="B97" s="20" t="s">
        <v>74</v>
      </c>
      <c r="C97" s="16">
        <v>0</v>
      </c>
      <c r="D97" s="16">
        <v>1</v>
      </c>
      <c r="E97" s="16">
        <f>C97+D97</f>
        <v>1</v>
      </c>
      <c r="F97" s="16">
        <v>0</v>
      </c>
      <c r="G97" s="16">
        <v>1</v>
      </c>
      <c r="H97" s="16">
        <f>F97+G97</f>
        <v>1</v>
      </c>
      <c r="I97" s="16">
        <f>E97+H97</f>
        <v>2</v>
      </c>
    </row>
    <row r="98" spans="1:9" s="18" customFormat="1" ht="12" customHeight="1" x14ac:dyDescent="0.3">
      <c r="A98" s="8"/>
      <c r="B98" s="20" t="s">
        <v>72</v>
      </c>
      <c r="C98" s="16">
        <v>0</v>
      </c>
      <c r="D98" s="16">
        <v>0</v>
      </c>
      <c r="E98" s="16">
        <f>C98+D98</f>
        <v>0</v>
      </c>
      <c r="F98" s="16">
        <v>0</v>
      </c>
      <c r="G98" s="16">
        <v>0</v>
      </c>
      <c r="H98" s="16">
        <f>F98+G98</f>
        <v>0</v>
      </c>
      <c r="I98" s="16">
        <f>E98+H98</f>
        <v>0</v>
      </c>
    </row>
    <row r="99" spans="1:9" s="18" customFormat="1" ht="12" customHeight="1" x14ac:dyDescent="0.3">
      <c r="A99" s="8"/>
      <c r="B99" s="20" t="s">
        <v>40</v>
      </c>
      <c r="C99" s="16">
        <f>SUM(C97:C98)</f>
        <v>0</v>
      </c>
      <c r="D99" s="16">
        <f>SUM(D97:D98)</f>
        <v>1</v>
      </c>
      <c r="E99" s="16">
        <f>C99+D99</f>
        <v>1</v>
      </c>
      <c r="F99" s="16">
        <f>SUM(F97:F98)</f>
        <v>0</v>
      </c>
      <c r="G99" s="16">
        <f>SUM(G97:G98)</f>
        <v>1</v>
      </c>
      <c r="H99" s="16">
        <f>F99+G99</f>
        <v>1</v>
      </c>
      <c r="I99" s="16">
        <f>E99+H99</f>
        <v>2</v>
      </c>
    </row>
    <row r="100" spans="1:9" s="18" customFormat="1" ht="12" customHeight="1" x14ac:dyDescent="0.3">
      <c r="A100" s="8"/>
      <c r="B100" s="19" t="s">
        <v>85</v>
      </c>
      <c r="C100" s="16"/>
      <c r="D100" s="16"/>
      <c r="E100" s="16"/>
      <c r="F100" s="16"/>
      <c r="G100" s="16"/>
      <c r="H100" s="16"/>
      <c r="I100" s="16"/>
    </row>
    <row r="101" spans="1:9" s="18" customFormat="1" ht="12" customHeight="1" x14ac:dyDescent="0.3">
      <c r="A101" s="8"/>
      <c r="B101" s="20" t="s">
        <v>74</v>
      </c>
      <c r="C101" s="16">
        <v>49</v>
      </c>
      <c r="D101" s="16">
        <v>16</v>
      </c>
      <c r="E101" s="16">
        <f>C101+D101</f>
        <v>65</v>
      </c>
      <c r="F101" s="16">
        <v>14</v>
      </c>
      <c r="G101" s="16">
        <v>5</v>
      </c>
      <c r="H101" s="16">
        <f>F101+G101</f>
        <v>19</v>
      </c>
      <c r="I101" s="16">
        <f>E101+H101</f>
        <v>84</v>
      </c>
    </row>
    <row r="102" spans="1:9" s="18" customFormat="1" ht="12" customHeight="1" x14ac:dyDescent="0.3">
      <c r="A102" s="8"/>
      <c r="B102" s="20" t="s">
        <v>72</v>
      </c>
      <c r="C102" s="16">
        <v>5</v>
      </c>
      <c r="D102" s="16">
        <v>3</v>
      </c>
      <c r="E102" s="16">
        <f>C102+D102</f>
        <v>8</v>
      </c>
      <c r="F102" s="16">
        <v>1</v>
      </c>
      <c r="G102" s="16">
        <v>0</v>
      </c>
      <c r="H102" s="16">
        <f>F102+G102</f>
        <v>1</v>
      </c>
      <c r="I102" s="16">
        <f>E102+H102</f>
        <v>9</v>
      </c>
    </row>
    <row r="103" spans="1:9" s="18" customFormat="1" ht="12" customHeight="1" x14ac:dyDescent="0.3">
      <c r="A103" s="8"/>
      <c r="B103" s="20" t="s">
        <v>75</v>
      </c>
      <c r="C103" s="16">
        <v>16</v>
      </c>
      <c r="D103" s="16">
        <v>7</v>
      </c>
      <c r="E103" s="16">
        <f>C103+D103</f>
        <v>23</v>
      </c>
      <c r="F103" s="16">
        <v>0</v>
      </c>
      <c r="G103" s="16">
        <v>2</v>
      </c>
      <c r="H103" s="16">
        <f>F103+G103</f>
        <v>2</v>
      </c>
      <c r="I103" s="16">
        <f>E103+H103</f>
        <v>25</v>
      </c>
    </row>
    <row r="104" spans="1:9" s="18" customFormat="1" ht="12" customHeight="1" x14ac:dyDescent="0.3">
      <c r="A104" s="8"/>
      <c r="B104" s="20" t="s">
        <v>40</v>
      </c>
      <c r="C104" s="16">
        <f>SUM(C101:C103)</f>
        <v>70</v>
      </c>
      <c r="D104" s="16">
        <f>SUM(D101:D103)</f>
        <v>26</v>
      </c>
      <c r="E104" s="16">
        <f>C104+D104</f>
        <v>96</v>
      </c>
      <c r="F104" s="16">
        <f>SUM(F101:F103)</f>
        <v>15</v>
      </c>
      <c r="G104" s="16">
        <f>SUM(G101:G103)</f>
        <v>7</v>
      </c>
      <c r="H104" s="16">
        <f>F104+G104</f>
        <v>22</v>
      </c>
      <c r="I104" s="16">
        <f>E104+H104</f>
        <v>118</v>
      </c>
    </row>
    <row r="105" spans="1:9" s="18" customFormat="1" ht="12" customHeight="1" x14ac:dyDescent="0.3">
      <c r="A105" s="8"/>
      <c r="B105" s="19" t="s">
        <v>86</v>
      </c>
      <c r="C105" s="16"/>
      <c r="D105" s="16"/>
      <c r="E105" s="16"/>
      <c r="F105" s="16"/>
      <c r="G105" s="16"/>
      <c r="H105" s="16"/>
      <c r="I105" s="16"/>
    </row>
    <row r="106" spans="1:9" s="18" customFormat="1" ht="12" customHeight="1" x14ac:dyDescent="0.3">
      <c r="A106" s="8"/>
      <c r="B106" s="20" t="s">
        <v>74</v>
      </c>
      <c r="C106" s="16">
        <v>8</v>
      </c>
      <c r="D106" s="16">
        <v>10</v>
      </c>
      <c r="E106" s="16">
        <f>C106+D106</f>
        <v>18</v>
      </c>
      <c r="F106" s="16">
        <v>1</v>
      </c>
      <c r="G106" s="16">
        <v>6</v>
      </c>
      <c r="H106" s="16">
        <f>F106+G106</f>
        <v>7</v>
      </c>
      <c r="I106" s="16">
        <f>E106+H106</f>
        <v>25</v>
      </c>
    </row>
    <row r="107" spans="1:9" s="18" customFormat="1" ht="12" customHeight="1" x14ac:dyDescent="0.3">
      <c r="A107" s="8"/>
      <c r="B107" s="20" t="s">
        <v>72</v>
      </c>
      <c r="C107" s="16">
        <v>1</v>
      </c>
      <c r="D107" s="16">
        <v>5</v>
      </c>
      <c r="E107" s="16">
        <f>C107+D107</f>
        <v>6</v>
      </c>
      <c r="F107" s="16">
        <v>0</v>
      </c>
      <c r="G107" s="16">
        <v>2</v>
      </c>
      <c r="H107" s="16">
        <f>F107+G107</f>
        <v>2</v>
      </c>
      <c r="I107" s="16">
        <f>E107+H107</f>
        <v>8</v>
      </c>
    </row>
    <row r="108" spans="1:9" s="18" customFormat="1" ht="12" customHeight="1" x14ac:dyDescent="0.3">
      <c r="A108" s="8"/>
      <c r="B108" s="20" t="s">
        <v>40</v>
      </c>
      <c r="C108" s="16">
        <f>SUM(C106:C107)</f>
        <v>9</v>
      </c>
      <c r="D108" s="16">
        <f>SUM(D106:D107)</f>
        <v>15</v>
      </c>
      <c r="E108" s="16">
        <f>C108+D108</f>
        <v>24</v>
      </c>
      <c r="F108" s="16">
        <f>SUM(F106:F107)</f>
        <v>1</v>
      </c>
      <c r="G108" s="16">
        <f>SUM(G106:G107)</f>
        <v>8</v>
      </c>
      <c r="H108" s="16">
        <f>F108+G108</f>
        <v>9</v>
      </c>
      <c r="I108" s="16">
        <f>E108+H108</f>
        <v>33</v>
      </c>
    </row>
    <row r="109" spans="1:9" s="18" customFormat="1" ht="12" customHeight="1" x14ac:dyDescent="0.3">
      <c r="A109" s="8"/>
      <c r="B109" s="19" t="s">
        <v>87</v>
      </c>
      <c r="C109" s="16"/>
      <c r="D109" s="16"/>
      <c r="E109" s="16"/>
      <c r="F109" s="16"/>
      <c r="G109" s="16"/>
      <c r="H109" s="16"/>
      <c r="I109" s="16"/>
    </row>
    <row r="110" spans="1:9" s="18" customFormat="1" ht="12" customHeight="1" x14ac:dyDescent="0.3">
      <c r="A110" s="8"/>
      <c r="B110" s="20" t="s">
        <v>74</v>
      </c>
      <c r="C110" s="16">
        <v>10</v>
      </c>
      <c r="D110" s="16">
        <v>8</v>
      </c>
      <c r="E110" s="16">
        <f>C110+D110</f>
        <v>18</v>
      </c>
      <c r="F110" s="16">
        <v>3</v>
      </c>
      <c r="G110" s="16">
        <v>2</v>
      </c>
      <c r="H110" s="16">
        <f>F110+G110</f>
        <v>5</v>
      </c>
      <c r="I110" s="16">
        <f>E110+H110</f>
        <v>23</v>
      </c>
    </row>
    <row r="111" spans="1:9" s="18" customFormat="1" ht="12" customHeight="1" x14ac:dyDescent="0.3">
      <c r="A111" s="8"/>
      <c r="B111" s="20" t="s">
        <v>72</v>
      </c>
      <c r="C111" s="16">
        <v>1</v>
      </c>
      <c r="D111" s="16">
        <v>0</v>
      </c>
      <c r="E111" s="16">
        <f>C111+D111</f>
        <v>1</v>
      </c>
      <c r="F111" s="16">
        <v>0</v>
      </c>
      <c r="G111" s="16">
        <v>0</v>
      </c>
      <c r="H111" s="16">
        <f>F111+G111</f>
        <v>0</v>
      </c>
      <c r="I111" s="16">
        <f>E111+H111</f>
        <v>1</v>
      </c>
    </row>
    <row r="112" spans="1:9" s="18" customFormat="1" ht="12" customHeight="1" x14ac:dyDescent="0.3">
      <c r="A112" s="8"/>
      <c r="B112" s="20" t="s">
        <v>40</v>
      </c>
      <c r="C112" s="16">
        <f>SUM(C110:C111)</f>
        <v>11</v>
      </c>
      <c r="D112" s="16">
        <f>SUM(D110:D111)</f>
        <v>8</v>
      </c>
      <c r="E112" s="16">
        <f>C112+D112</f>
        <v>19</v>
      </c>
      <c r="F112" s="16">
        <f>SUM(F110:F111)</f>
        <v>3</v>
      </c>
      <c r="G112" s="16">
        <f>SUM(G110:G111)</f>
        <v>2</v>
      </c>
      <c r="H112" s="16">
        <f>F112+G112</f>
        <v>5</v>
      </c>
      <c r="I112" s="16">
        <f>E112+H112</f>
        <v>24</v>
      </c>
    </row>
    <row r="113" spans="1:9" s="18" customFormat="1" ht="12" customHeight="1" x14ac:dyDescent="0.3">
      <c r="A113" s="8"/>
      <c r="B113" s="8" t="s">
        <v>88</v>
      </c>
      <c r="C113" s="16"/>
      <c r="D113" s="16"/>
      <c r="E113" s="16"/>
      <c r="F113" s="16"/>
      <c r="G113" s="16"/>
      <c r="H113" s="16"/>
      <c r="I113" s="16"/>
    </row>
    <row r="114" spans="1:9" s="18" customFormat="1" ht="12" customHeight="1" x14ac:dyDescent="0.3">
      <c r="A114" s="8"/>
      <c r="B114" s="19" t="s">
        <v>89</v>
      </c>
      <c r="C114" s="16"/>
      <c r="D114" s="16"/>
      <c r="E114" s="16"/>
      <c r="F114" s="16"/>
      <c r="G114" s="16"/>
      <c r="H114" s="16"/>
      <c r="I114" s="16"/>
    </row>
    <row r="115" spans="1:9" s="18" customFormat="1" ht="12" customHeight="1" x14ac:dyDescent="0.3">
      <c r="A115" s="8"/>
      <c r="B115" s="20" t="s">
        <v>74</v>
      </c>
      <c r="C115" s="16">
        <v>15</v>
      </c>
      <c r="D115" s="16">
        <v>1</v>
      </c>
      <c r="E115" s="16">
        <f>C115+D115</f>
        <v>16</v>
      </c>
      <c r="F115" s="16">
        <v>3</v>
      </c>
      <c r="G115" s="16">
        <v>2</v>
      </c>
      <c r="H115" s="16">
        <f>F115+G115</f>
        <v>5</v>
      </c>
      <c r="I115" s="16">
        <f>E115+H115</f>
        <v>21</v>
      </c>
    </row>
    <row r="116" spans="1:9" s="18" customFormat="1" ht="12" customHeight="1" x14ac:dyDescent="0.3">
      <c r="A116" s="8"/>
      <c r="B116" s="20" t="s">
        <v>72</v>
      </c>
      <c r="C116" s="16">
        <v>1</v>
      </c>
      <c r="D116" s="16">
        <v>1</v>
      </c>
      <c r="E116" s="16">
        <f>C116+D116</f>
        <v>2</v>
      </c>
      <c r="F116" s="16">
        <v>0</v>
      </c>
      <c r="G116" s="16">
        <v>0</v>
      </c>
      <c r="H116" s="16">
        <f>F116+G116</f>
        <v>0</v>
      </c>
      <c r="I116" s="16">
        <f>E116+H116</f>
        <v>2</v>
      </c>
    </row>
    <row r="117" spans="1:9" s="18" customFormat="1" ht="12" customHeight="1" x14ac:dyDescent="0.3">
      <c r="A117" s="8"/>
      <c r="B117" s="20" t="s">
        <v>75</v>
      </c>
      <c r="C117" s="16">
        <v>1</v>
      </c>
      <c r="D117" s="16">
        <v>1</v>
      </c>
      <c r="E117" s="16">
        <f>C117+D117</f>
        <v>2</v>
      </c>
      <c r="F117" s="16">
        <v>0</v>
      </c>
      <c r="G117" s="16">
        <v>0</v>
      </c>
      <c r="H117" s="16">
        <f>F117+G117</f>
        <v>0</v>
      </c>
      <c r="I117" s="16">
        <f>E117+H117</f>
        <v>2</v>
      </c>
    </row>
    <row r="118" spans="1:9" s="18" customFormat="1" ht="12" customHeight="1" x14ac:dyDescent="0.3">
      <c r="A118" s="8"/>
      <c r="B118" s="20" t="s">
        <v>40</v>
      </c>
      <c r="C118" s="16">
        <f>SUM(C115:C117)</f>
        <v>17</v>
      </c>
      <c r="D118" s="16">
        <f>SUM(D115:D117)</f>
        <v>3</v>
      </c>
      <c r="E118" s="16">
        <f>C118+D118</f>
        <v>20</v>
      </c>
      <c r="F118" s="16">
        <f>SUM(F115:F117)</f>
        <v>3</v>
      </c>
      <c r="G118" s="16">
        <f>SUM(G115:G117)</f>
        <v>2</v>
      </c>
      <c r="H118" s="16">
        <f>F118+G118</f>
        <v>5</v>
      </c>
      <c r="I118" s="16">
        <f>E118+H118</f>
        <v>25</v>
      </c>
    </row>
    <row r="119" spans="1:9" s="18" customFormat="1" ht="12" customHeight="1" x14ac:dyDescent="0.3">
      <c r="A119" s="8"/>
      <c r="B119" s="19" t="s">
        <v>90</v>
      </c>
      <c r="C119" s="16"/>
      <c r="D119" s="16"/>
      <c r="E119" s="16"/>
      <c r="F119" s="16"/>
      <c r="G119" s="16"/>
      <c r="H119" s="16"/>
      <c r="I119" s="16"/>
    </row>
    <row r="120" spans="1:9" s="18" customFormat="1" ht="12" customHeight="1" x14ac:dyDescent="0.3">
      <c r="A120" s="8"/>
      <c r="B120" s="20" t="s">
        <v>74</v>
      </c>
      <c r="C120" s="16">
        <v>0</v>
      </c>
      <c r="D120" s="16">
        <v>0</v>
      </c>
      <c r="E120" s="16">
        <f>C120+D120</f>
        <v>0</v>
      </c>
      <c r="F120" s="16">
        <v>0</v>
      </c>
      <c r="G120" s="16">
        <v>0</v>
      </c>
      <c r="H120" s="16">
        <f>F120+G120</f>
        <v>0</v>
      </c>
      <c r="I120" s="16">
        <f>E120+H120</f>
        <v>0</v>
      </c>
    </row>
    <row r="121" spans="1:9" s="18" customFormat="1" ht="12" customHeight="1" x14ac:dyDescent="0.3">
      <c r="A121" s="8"/>
      <c r="B121" s="20" t="s">
        <v>40</v>
      </c>
      <c r="C121" s="16">
        <f>SUM(C120)</f>
        <v>0</v>
      </c>
      <c r="D121" s="16">
        <f>SUM(D120)</f>
        <v>0</v>
      </c>
      <c r="E121" s="16">
        <f>C121+D121</f>
        <v>0</v>
      </c>
      <c r="F121" s="16">
        <f>SUM(F120)</f>
        <v>0</v>
      </c>
      <c r="G121" s="16">
        <f>SUM(G120)</f>
        <v>0</v>
      </c>
      <c r="H121" s="16">
        <f>F121+G121</f>
        <v>0</v>
      </c>
      <c r="I121" s="16">
        <f>E121+H121</f>
        <v>0</v>
      </c>
    </row>
    <row r="122" spans="1:9" s="18" customFormat="1" ht="12" customHeight="1" x14ac:dyDescent="0.3">
      <c r="A122" s="8"/>
      <c r="B122" s="19" t="s">
        <v>91</v>
      </c>
      <c r="C122" s="16"/>
      <c r="D122" s="16"/>
      <c r="E122" s="16"/>
      <c r="F122" s="16"/>
      <c r="G122" s="16"/>
      <c r="H122" s="16"/>
      <c r="I122" s="16"/>
    </row>
    <row r="123" spans="1:9" s="18" customFormat="1" ht="12" customHeight="1" x14ac:dyDescent="0.3">
      <c r="A123" s="8"/>
      <c r="B123" s="20" t="s">
        <v>74</v>
      </c>
      <c r="C123" s="16">
        <v>0</v>
      </c>
      <c r="D123" s="16">
        <v>0</v>
      </c>
      <c r="E123" s="16">
        <f>C123+D123</f>
        <v>0</v>
      </c>
      <c r="F123" s="16">
        <v>0</v>
      </c>
      <c r="G123" s="16">
        <v>0</v>
      </c>
      <c r="H123" s="16">
        <f>F123+G123</f>
        <v>0</v>
      </c>
      <c r="I123" s="16">
        <f>E123+H123</f>
        <v>0</v>
      </c>
    </row>
    <row r="124" spans="1:9" s="18" customFormat="1" ht="12" customHeight="1" x14ac:dyDescent="0.3">
      <c r="A124" s="8"/>
      <c r="B124" s="20" t="s">
        <v>40</v>
      </c>
      <c r="C124" s="16">
        <f>SUM(C123)</f>
        <v>0</v>
      </c>
      <c r="D124" s="16">
        <f>SUM(D123)</f>
        <v>0</v>
      </c>
      <c r="E124" s="16">
        <f>C124+D124</f>
        <v>0</v>
      </c>
      <c r="F124" s="16">
        <f>SUM(F123)</f>
        <v>0</v>
      </c>
      <c r="G124" s="16">
        <f>SUM(G123)</f>
        <v>0</v>
      </c>
      <c r="H124" s="16">
        <f>F124+G124</f>
        <v>0</v>
      </c>
      <c r="I124" s="16">
        <f>E124+H124</f>
        <v>0</v>
      </c>
    </row>
    <row r="125" spans="1:9" s="18" customFormat="1" ht="12" customHeight="1" x14ac:dyDescent="0.3">
      <c r="A125" s="8"/>
      <c r="B125" s="19" t="s">
        <v>92</v>
      </c>
      <c r="C125" s="16"/>
      <c r="D125" s="16"/>
      <c r="E125" s="16"/>
      <c r="F125" s="16"/>
      <c r="G125" s="16"/>
      <c r="H125" s="16"/>
      <c r="I125" s="16"/>
    </row>
    <row r="126" spans="1:9" s="18" customFormat="1" ht="12" customHeight="1" x14ac:dyDescent="0.3">
      <c r="A126" s="8"/>
      <c r="B126" s="20" t="s">
        <v>74</v>
      </c>
      <c r="C126" s="16">
        <v>2</v>
      </c>
      <c r="D126" s="16">
        <v>1</v>
      </c>
      <c r="E126" s="16">
        <f>C126+D126</f>
        <v>3</v>
      </c>
      <c r="F126" s="16">
        <v>3</v>
      </c>
      <c r="G126" s="16">
        <v>1</v>
      </c>
      <c r="H126" s="16">
        <f>F126+G126</f>
        <v>4</v>
      </c>
      <c r="I126" s="16">
        <f>E126+H126</f>
        <v>7</v>
      </c>
    </row>
    <row r="127" spans="1:9" s="18" customFormat="1" ht="12" customHeight="1" x14ac:dyDescent="0.3">
      <c r="A127" s="8"/>
      <c r="B127" s="20" t="s">
        <v>72</v>
      </c>
      <c r="C127" s="16">
        <v>1</v>
      </c>
      <c r="D127" s="16">
        <v>0</v>
      </c>
      <c r="E127" s="16">
        <f>C127+D127</f>
        <v>1</v>
      </c>
      <c r="F127" s="16">
        <v>0</v>
      </c>
      <c r="G127" s="16">
        <v>0</v>
      </c>
      <c r="H127" s="16">
        <f>F127+G127</f>
        <v>0</v>
      </c>
      <c r="I127" s="16">
        <f>E127+H127</f>
        <v>1</v>
      </c>
    </row>
    <row r="128" spans="1:9" s="18" customFormat="1" ht="12" customHeight="1" x14ac:dyDescent="0.3">
      <c r="A128" s="8"/>
      <c r="B128" s="20" t="s">
        <v>40</v>
      </c>
      <c r="C128" s="16">
        <f>SUM(C126:C127)</f>
        <v>3</v>
      </c>
      <c r="D128" s="16">
        <f>SUM(D126:D127)</f>
        <v>1</v>
      </c>
      <c r="E128" s="16">
        <f>C128+D128</f>
        <v>4</v>
      </c>
      <c r="F128" s="16">
        <f>SUM(F126:F127)</f>
        <v>3</v>
      </c>
      <c r="G128" s="16">
        <f>SUM(G126:G127)</f>
        <v>1</v>
      </c>
      <c r="H128" s="16">
        <f>F128+G128</f>
        <v>4</v>
      </c>
      <c r="I128" s="16">
        <f>E128+H128</f>
        <v>8</v>
      </c>
    </row>
    <row r="129" spans="1:9" s="18" customFormat="1" ht="15" customHeight="1" x14ac:dyDescent="0.3">
      <c r="A129" s="8"/>
      <c r="B129" s="35" t="s">
        <v>273</v>
      </c>
      <c r="C129" s="16"/>
      <c r="D129" s="16"/>
      <c r="E129" s="16"/>
      <c r="F129" s="16"/>
      <c r="G129" s="16"/>
      <c r="H129" s="16"/>
      <c r="I129" s="16"/>
    </row>
    <row r="130" spans="1:9" s="18" customFormat="1" ht="12" customHeight="1" x14ac:dyDescent="0.3">
      <c r="A130" s="8"/>
      <c r="B130" s="20" t="s">
        <v>74</v>
      </c>
      <c r="C130" s="16">
        <v>0</v>
      </c>
      <c r="D130" s="16">
        <v>0</v>
      </c>
      <c r="E130" s="16">
        <f>C130+D130</f>
        <v>0</v>
      </c>
      <c r="F130" s="16">
        <v>0</v>
      </c>
      <c r="G130" s="16">
        <v>0</v>
      </c>
      <c r="H130" s="16">
        <f>F130+G130</f>
        <v>0</v>
      </c>
      <c r="I130" s="16">
        <f>E130+H130</f>
        <v>0</v>
      </c>
    </row>
    <row r="131" spans="1:9" s="18" customFormat="1" ht="12" customHeight="1" x14ac:dyDescent="0.3">
      <c r="A131" s="8"/>
      <c r="B131" s="20" t="s">
        <v>40</v>
      </c>
      <c r="C131" s="16">
        <f>SUM(C130)</f>
        <v>0</v>
      </c>
      <c r="D131" s="16">
        <f>SUM(D130)</f>
        <v>0</v>
      </c>
      <c r="E131" s="16">
        <f>C131+D131</f>
        <v>0</v>
      </c>
      <c r="F131" s="16">
        <f>SUM(F130)</f>
        <v>0</v>
      </c>
      <c r="G131" s="16">
        <f>SUM(G130)</f>
        <v>0</v>
      </c>
      <c r="H131" s="16">
        <f>F131+G131</f>
        <v>0</v>
      </c>
      <c r="I131" s="16">
        <f>E131+H131</f>
        <v>0</v>
      </c>
    </row>
    <row r="132" spans="1:9" s="18" customFormat="1" ht="12" customHeight="1" x14ac:dyDescent="0.3">
      <c r="A132" s="8"/>
      <c r="B132" s="8" t="s">
        <v>94</v>
      </c>
      <c r="C132" s="16"/>
      <c r="D132" s="16"/>
      <c r="E132" s="16"/>
      <c r="F132" s="16"/>
      <c r="G132" s="16"/>
      <c r="H132" s="16"/>
      <c r="I132" s="16"/>
    </row>
    <row r="133" spans="1:9" s="18" customFormat="1" ht="12" customHeight="1" x14ac:dyDescent="0.3">
      <c r="A133" s="8"/>
      <c r="B133" s="19" t="s">
        <v>95</v>
      </c>
      <c r="C133" s="16"/>
      <c r="D133" s="16"/>
      <c r="E133" s="16"/>
      <c r="F133" s="16"/>
      <c r="G133" s="16"/>
      <c r="H133" s="16"/>
      <c r="I133" s="16"/>
    </row>
    <row r="134" spans="1:9" s="18" customFormat="1" ht="12" customHeight="1" x14ac:dyDescent="0.3">
      <c r="A134" s="8"/>
      <c r="B134" s="20" t="s">
        <v>74</v>
      </c>
      <c r="C134" s="16">
        <v>3</v>
      </c>
      <c r="D134" s="16">
        <v>0</v>
      </c>
      <c r="E134" s="16">
        <f>C134+D134</f>
        <v>3</v>
      </c>
      <c r="F134" s="16">
        <v>2</v>
      </c>
      <c r="G134" s="16">
        <v>2</v>
      </c>
      <c r="H134" s="16">
        <f>F134+G134</f>
        <v>4</v>
      </c>
      <c r="I134" s="16">
        <f>E134+H134</f>
        <v>7</v>
      </c>
    </row>
    <row r="135" spans="1:9" s="18" customFormat="1" ht="12" customHeight="1" x14ac:dyDescent="0.3">
      <c r="A135" s="8"/>
      <c r="B135" s="20" t="s">
        <v>75</v>
      </c>
      <c r="C135" s="16">
        <v>3</v>
      </c>
      <c r="D135" s="16">
        <v>0</v>
      </c>
      <c r="E135" s="16">
        <f>C135+D135</f>
        <v>3</v>
      </c>
      <c r="F135" s="16">
        <v>0</v>
      </c>
      <c r="G135" s="16">
        <v>1</v>
      </c>
      <c r="H135" s="16">
        <f>F135+G135</f>
        <v>1</v>
      </c>
      <c r="I135" s="16">
        <f>E135+H135</f>
        <v>4</v>
      </c>
    </row>
    <row r="136" spans="1:9" s="18" customFormat="1" ht="12" customHeight="1" x14ac:dyDescent="0.3">
      <c r="A136" s="8"/>
      <c r="B136" s="20" t="s">
        <v>40</v>
      </c>
      <c r="C136" s="16">
        <f>SUM(C134:C135)</f>
        <v>6</v>
      </c>
      <c r="D136" s="16">
        <f>SUM(D134:D135)</f>
        <v>0</v>
      </c>
      <c r="E136" s="16">
        <f>C136+D136</f>
        <v>6</v>
      </c>
      <c r="F136" s="16">
        <f>SUM(F134:F135)</f>
        <v>2</v>
      </c>
      <c r="G136" s="16">
        <f>SUM(G134:G135)</f>
        <v>3</v>
      </c>
      <c r="H136" s="16">
        <f>F136+G136</f>
        <v>5</v>
      </c>
      <c r="I136" s="16">
        <f>E136+H136</f>
        <v>11</v>
      </c>
    </row>
    <row r="137" spans="1:9" s="18" customFormat="1" ht="12" customHeight="1" x14ac:dyDescent="0.3">
      <c r="A137" s="8"/>
      <c r="B137" s="19" t="s">
        <v>96</v>
      </c>
      <c r="C137" s="16"/>
      <c r="D137" s="16"/>
      <c r="E137" s="16"/>
      <c r="F137" s="16"/>
      <c r="G137" s="16"/>
      <c r="H137" s="16"/>
      <c r="I137" s="16"/>
    </row>
    <row r="138" spans="1:9" s="18" customFormat="1" ht="12" customHeight="1" x14ac:dyDescent="0.3">
      <c r="A138" s="8"/>
      <c r="B138" s="20" t="s">
        <v>74</v>
      </c>
      <c r="C138" s="16">
        <v>1</v>
      </c>
      <c r="D138" s="16">
        <v>1</v>
      </c>
      <c r="E138" s="16">
        <f>C138+D138</f>
        <v>2</v>
      </c>
      <c r="F138" s="16">
        <v>0</v>
      </c>
      <c r="G138" s="16">
        <v>0</v>
      </c>
      <c r="H138" s="16">
        <f>F138+G138</f>
        <v>0</v>
      </c>
      <c r="I138" s="16">
        <f>E138+H138</f>
        <v>2</v>
      </c>
    </row>
    <row r="139" spans="1:9" s="18" customFormat="1" ht="12" customHeight="1" x14ac:dyDescent="0.3">
      <c r="A139" s="8"/>
      <c r="B139" s="20" t="s">
        <v>40</v>
      </c>
      <c r="C139" s="16">
        <f>SUM(C138)</f>
        <v>1</v>
      </c>
      <c r="D139" s="16">
        <f>SUM(D138)</f>
        <v>1</v>
      </c>
      <c r="E139" s="16">
        <f>C139+D139</f>
        <v>2</v>
      </c>
      <c r="F139" s="16">
        <f>SUM(F138)</f>
        <v>0</v>
      </c>
      <c r="G139" s="16">
        <f>SUM(G138)</f>
        <v>0</v>
      </c>
      <c r="H139" s="16">
        <f>F139+G139</f>
        <v>0</v>
      </c>
      <c r="I139" s="16">
        <f>E139+H139</f>
        <v>2</v>
      </c>
    </row>
    <row r="140" spans="1:9" s="18" customFormat="1" ht="12" customHeight="1" x14ac:dyDescent="0.3">
      <c r="A140" s="8"/>
      <c r="B140" s="19" t="s">
        <v>97</v>
      </c>
      <c r="C140" s="16"/>
      <c r="D140" s="16"/>
      <c r="E140" s="16"/>
      <c r="F140" s="16"/>
      <c r="G140" s="16"/>
      <c r="H140" s="16"/>
      <c r="I140" s="16"/>
    </row>
    <row r="141" spans="1:9" s="18" customFormat="1" ht="12" customHeight="1" x14ac:dyDescent="0.3">
      <c r="A141" s="8"/>
      <c r="B141" s="20" t="s">
        <v>74</v>
      </c>
      <c r="C141" s="16">
        <v>2</v>
      </c>
      <c r="D141" s="16">
        <v>0</v>
      </c>
      <c r="E141" s="16">
        <f>C141+D141</f>
        <v>2</v>
      </c>
      <c r="F141" s="16">
        <v>1</v>
      </c>
      <c r="G141" s="16">
        <v>0</v>
      </c>
      <c r="H141" s="16">
        <f>F141+G141</f>
        <v>1</v>
      </c>
      <c r="I141" s="16">
        <f>E141+H141</f>
        <v>3</v>
      </c>
    </row>
    <row r="142" spans="1:9" s="18" customFormat="1" ht="12" customHeight="1" x14ac:dyDescent="0.3">
      <c r="A142" s="8"/>
      <c r="B142" s="20" t="s">
        <v>40</v>
      </c>
      <c r="C142" s="16">
        <f>SUM(C141)</f>
        <v>2</v>
      </c>
      <c r="D142" s="16">
        <f>SUM(D141)</f>
        <v>0</v>
      </c>
      <c r="E142" s="16">
        <f>C142+D142</f>
        <v>2</v>
      </c>
      <c r="F142" s="16">
        <f>SUM(F141)</f>
        <v>1</v>
      </c>
      <c r="G142" s="16">
        <f>SUM(G141)</f>
        <v>0</v>
      </c>
      <c r="H142" s="16">
        <f>F142+G142</f>
        <v>1</v>
      </c>
      <c r="I142" s="16">
        <f>E142+H142</f>
        <v>3</v>
      </c>
    </row>
    <row r="143" spans="1:9" s="18" customFormat="1" ht="12" customHeight="1" x14ac:dyDescent="0.3">
      <c r="A143" s="8"/>
      <c r="B143" s="8" t="s">
        <v>98</v>
      </c>
      <c r="C143" s="16"/>
      <c r="D143" s="16"/>
      <c r="E143" s="16"/>
      <c r="F143" s="16"/>
      <c r="G143" s="16"/>
      <c r="H143" s="16"/>
      <c r="I143" s="16"/>
    </row>
    <row r="144" spans="1:9" s="18" customFormat="1" ht="12" customHeight="1" x14ac:dyDescent="0.3">
      <c r="A144" s="8"/>
      <c r="B144" s="19" t="s">
        <v>74</v>
      </c>
      <c r="C144" s="16">
        <v>8</v>
      </c>
      <c r="D144" s="16">
        <v>3</v>
      </c>
      <c r="E144" s="16">
        <f>C144+D144</f>
        <v>11</v>
      </c>
      <c r="F144" s="16">
        <v>1</v>
      </c>
      <c r="G144" s="16">
        <v>3</v>
      </c>
      <c r="H144" s="16">
        <f>F144+G144</f>
        <v>4</v>
      </c>
      <c r="I144" s="16">
        <f>E144+H144</f>
        <v>15</v>
      </c>
    </row>
    <row r="145" spans="1:9" s="18" customFormat="1" ht="12" customHeight="1" x14ac:dyDescent="0.3">
      <c r="A145" s="8"/>
      <c r="B145" s="19" t="s">
        <v>72</v>
      </c>
      <c r="C145" s="16">
        <v>6</v>
      </c>
      <c r="D145" s="16">
        <v>3</v>
      </c>
      <c r="E145" s="16">
        <f>C145+D145</f>
        <v>9</v>
      </c>
      <c r="F145" s="16">
        <v>1</v>
      </c>
      <c r="G145" s="16">
        <v>0</v>
      </c>
      <c r="H145" s="16">
        <f>F145+G145</f>
        <v>1</v>
      </c>
      <c r="I145" s="16">
        <f>E145+H145</f>
        <v>10</v>
      </c>
    </row>
    <row r="146" spans="1:9" s="18" customFormat="1" ht="12" customHeight="1" x14ac:dyDescent="0.3">
      <c r="A146" s="8"/>
      <c r="B146" s="19" t="s">
        <v>40</v>
      </c>
      <c r="C146" s="16">
        <f>SUM(C144:C145)</f>
        <v>14</v>
      </c>
      <c r="D146" s="16">
        <f>SUM(D144:D145)</f>
        <v>6</v>
      </c>
      <c r="E146" s="16">
        <f>C146+D146</f>
        <v>20</v>
      </c>
      <c r="F146" s="16">
        <f>SUM(F144:F145)</f>
        <v>2</v>
      </c>
      <c r="G146" s="16">
        <f>SUM(G144:G145)</f>
        <v>3</v>
      </c>
      <c r="H146" s="16">
        <f>F146+G146</f>
        <v>5</v>
      </c>
      <c r="I146" s="16">
        <f>E146+H146</f>
        <v>25</v>
      </c>
    </row>
    <row r="147" spans="1:9" s="18" customFormat="1" ht="12" customHeight="1" x14ac:dyDescent="0.3">
      <c r="A147" s="8"/>
      <c r="B147" s="8" t="s">
        <v>99</v>
      </c>
      <c r="C147" s="16"/>
      <c r="D147" s="16"/>
      <c r="E147" s="16"/>
      <c r="F147" s="16"/>
      <c r="G147" s="16"/>
      <c r="H147" s="16"/>
      <c r="I147" s="16"/>
    </row>
    <row r="148" spans="1:9" s="18" customFormat="1" ht="12" customHeight="1" x14ac:dyDescent="0.3">
      <c r="A148" s="8"/>
      <c r="B148" s="19" t="s">
        <v>74</v>
      </c>
      <c r="C148" s="16">
        <v>37</v>
      </c>
      <c r="D148" s="16">
        <v>42</v>
      </c>
      <c r="E148" s="16">
        <f>C148+D148</f>
        <v>79</v>
      </c>
      <c r="F148" s="16">
        <v>9</v>
      </c>
      <c r="G148" s="16">
        <v>24</v>
      </c>
      <c r="H148" s="16">
        <f>F148+G148</f>
        <v>33</v>
      </c>
      <c r="I148" s="16">
        <f>E148+H148</f>
        <v>112</v>
      </c>
    </row>
    <row r="149" spans="1:9" s="18" customFormat="1" ht="12" customHeight="1" x14ac:dyDescent="0.3">
      <c r="A149" s="8"/>
      <c r="B149" s="19" t="s">
        <v>72</v>
      </c>
      <c r="C149" s="16">
        <v>5</v>
      </c>
      <c r="D149" s="16">
        <v>1</v>
      </c>
      <c r="E149" s="16">
        <f>C149+D149</f>
        <v>6</v>
      </c>
      <c r="F149" s="16">
        <v>0</v>
      </c>
      <c r="G149" s="16">
        <v>0</v>
      </c>
      <c r="H149" s="16">
        <f>F149+G149</f>
        <v>0</v>
      </c>
      <c r="I149" s="16">
        <f>E149+H149</f>
        <v>6</v>
      </c>
    </row>
    <row r="150" spans="1:9" s="18" customFormat="1" ht="12" customHeight="1" x14ac:dyDescent="0.3">
      <c r="A150" s="8"/>
      <c r="B150" s="19" t="s">
        <v>75</v>
      </c>
      <c r="C150" s="16">
        <v>7</v>
      </c>
      <c r="D150" s="16">
        <v>11</v>
      </c>
      <c r="E150" s="16">
        <f>C150+D150</f>
        <v>18</v>
      </c>
      <c r="F150" s="16">
        <v>0</v>
      </c>
      <c r="G150" s="16">
        <v>1</v>
      </c>
      <c r="H150" s="16">
        <f>F150+G150</f>
        <v>1</v>
      </c>
      <c r="I150" s="16">
        <f>E150+H150</f>
        <v>19</v>
      </c>
    </row>
    <row r="151" spans="1:9" s="18" customFormat="1" ht="12" customHeight="1" x14ac:dyDescent="0.3">
      <c r="A151" s="8"/>
      <c r="B151" s="19" t="s">
        <v>40</v>
      </c>
      <c r="C151" s="16">
        <f>SUM(C148:C150)</f>
        <v>49</v>
      </c>
      <c r="D151" s="16">
        <f>SUM(D148:D150)</f>
        <v>54</v>
      </c>
      <c r="E151" s="16">
        <f>C151+D151</f>
        <v>103</v>
      </c>
      <c r="F151" s="16">
        <f>SUM(F148:F150)</f>
        <v>9</v>
      </c>
      <c r="G151" s="16">
        <f>SUM(G148:G150)</f>
        <v>25</v>
      </c>
      <c r="H151" s="16">
        <f>F151+G151</f>
        <v>34</v>
      </c>
      <c r="I151" s="16">
        <f>E151+H151</f>
        <v>137</v>
      </c>
    </row>
    <row r="152" spans="1:9" s="18" customFormat="1" ht="6" customHeight="1" x14ac:dyDescent="0.3">
      <c r="A152" s="8"/>
      <c r="B152" s="19"/>
      <c r="C152" s="16"/>
      <c r="D152" s="16"/>
      <c r="E152" s="16"/>
      <c r="F152" s="16"/>
      <c r="G152" s="16"/>
      <c r="H152" s="16"/>
      <c r="I152" s="16"/>
    </row>
    <row r="153" spans="1:9" s="18" customFormat="1" ht="12" customHeight="1" x14ac:dyDescent="0.3">
      <c r="A153" s="21" t="s">
        <v>232</v>
      </c>
      <c r="B153" s="19"/>
      <c r="C153" s="16"/>
      <c r="D153" s="16"/>
      <c r="E153" s="16"/>
      <c r="F153" s="16"/>
      <c r="G153" s="16"/>
      <c r="H153" s="16"/>
      <c r="I153" s="16"/>
    </row>
    <row r="154" spans="1:9" s="18" customFormat="1" ht="12" customHeight="1" x14ac:dyDescent="0.3">
      <c r="A154" s="8"/>
      <c r="B154" s="8" t="s">
        <v>100</v>
      </c>
      <c r="C154" s="16"/>
      <c r="D154" s="16"/>
      <c r="E154" s="16"/>
      <c r="F154" s="16"/>
      <c r="G154" s="16"/>
      <c r="H154" s="16"/>
      <c r="I154" s="16"/>
    </row>
    <row r="155" spans="1:9" s="18" customFormat="1" ht="12" customHeight="1" x14ac:dyDescent="0.3">
      <c r="A155" s="8"/>
      <c r="B155" s="19" t="s">
        <v>74</v>
      </c>
      <c r="C155" s="16">
        <v>1</v>
      </c>
      <c r="D155" s="16">
        <v>0</v>
      </c>
      <c r="E155" s="16">
        <f>C155+D155</f>
        <v>1</v>
      </c>
      <c r="F155" s="16">
        <v>1</v>
      </c>
      <c r="G155" s="16">
        <v>0</v>
      </c>
      <c r="H155" s="16">
        <f>F155+G155</f>
        <v>1</v>
      </c>
      <c r="I155" s="16">
        <f>E155+H155</f>
        <v>2</v>
      </c>
    </row>
    <row r="156" spans="1:9" s="18" customFormat="1" ht="12" customHeight="1" x14ac:dyDescent="0.3">
      <c r="A156" s="8"/>
      <c r="B156" s="19" t="s">
        <v>40</v>
      </c>
      <c r="C156" s="16">
        <f>SUM(C155)</f>
        <v>1</v>
      </c>
      <c r="D156" s="16">
        <f>SUM(D155)</f>
        <v>0</v>
      </c>
      <c r="E156" s="16">
        <f>C156+D156</f>
        <v>1</v>
      </c>
      <c r="F156" s="16">
        <f>SUM(F155)</f>
        <v>1</v>
      </c>
      <c r="G156" s="16">
        <f>SUM(G155)</f>
        <v>0</v>
      </c>
      <c r="H156" s="16">
        <f>F156+G156</f>
        <v>1</v>
      </c>
      <c r="I156" s="16">
        <f>E156+H156</f>
        <v>2</v>
      </c>
    </row>
    <row r="157" spans="1:9" s="18" customFormat="1" ht="12" customHeight="1" x14ac:dyDescent="0.3">
      <c r="A157" s="8"/>
      <c r="B157" s="8" t="s">
        <v>101</v>
      </c>
      <c r="C157" s="16"/>
      <c r="D157" s="16"/>
      <c r="E157" s="16"/>
      <c r="F157" s="16"/>
      <c r="G157" s="16"/>
      <c r="H157" s="16"/>
      <c r="I157" s="16"/>
    </row>
    <row r="158" spans="1:9" s="18" customFormat="1" ht="12" customHeight="1" x14ac:dyDescent="0.3">
      <c r="A158" s="8"/>
      <c r="B158" s="19" t="s">
        <v>74</v>
      </c>
      <c r="C158" s="16">
        <v>8</v>
      </c>
      <c r="D158" s="16">
        <v>4</v>
      </c>
      <c r="E158" s="16">
        <f>C158+D158</f>
        <v>12</v>
      </c>
      <c r="F158" s="16">
        <v>3</v>
      </c>
      <c r="G158" s="16">
        <v>1</v>
      </c>
      <c r="H158" s="16">
        <f>F158+G158</f>
        <v>4</v>
      </c>
      <c r="I158" s="16">
        <f>E158+H158</f>
        <v>16</v>
      </c>
    </row>
    <row r="159" spans="1:9" s="18" customFormat="1" ht="12" customHeight="1" x14ac:dyDescent="0.3">
      <c r="A159" s="8"/>
      <c r="B159" s="19" t="s">
        <v>72</v>
      </c>
      <c r="C159" s="16">
        <v>4</v>
      </c>
      <c r="D159" s="16">
        <v>3</v>
      </c>
      <c r="E159" s="16">
        <f>C159+D159</f>
        <v>7</v>
      </c>
      <c r="F159" s="16">
        <v>0</v>
      </c>
      <c r="G159" s="16">
        <v>0</v>
      </c>
      <c r="H159" s="16">
        <f>F159+G159</f>
        <v>0</v>
      </c>
      <c r="I159" s="16">
        <f>E159+H159</f>
        <v>7</v>
      </c>
    </row>
    <row r="160" spans="1:9" s="18" customFormat="1" ht="12" customHeight="1" x14ac:dyDescent="0.3">
      <c r="A160" s="8"/>
      <c r="B160" s="19" t="s">
        <v>40</v>
      </c>
      <c r="C160" s="16">
        <f>SUM(C158:C159)</f>
        <v>12</v>
      </c>
      <c r="D160" s="16">
        <f>SUM(D158:D159)</f>
        <v>7</v>
      </c>
      <c r="E160" s="16">
        <f>C160+D160</f>
        <v>19</v>
      </c>
      <c r="F160" s="16">
        <f>SUM(F158:F159)</f>
        <v>3</v>
      </c>
      <c r="G160" s="16">
        <f>SUM(G158:G159)</f>
        <v>1</v>
      </c>
      <c r="H160" s="16">
        <f>F160+G160</f>
        <v>4</v>
      </c>
      <c r="I160" s="16">
        <f>E160+H160</f>
        <v>23</v>
      </c>
    </row>
    <row r="161" spans="1:9" s="18" customFormat="1" ht="12" customHeight="1" x14ac:dyDescent="0.3">
      <c r="A161" s="8"/>
      <c r="B161" s="8" t="s">
        <v>102</v>
      </c>
      <c r="C161" s="16"/>
      <c r="D161" s="16"/>
      <c r="E161" s="16"/>
      <c r="F161" s="16"/>
      <c r="G161" s="16"/>
      <c r="H161" s="16"/>
      <c r="I161" s="16"/>
    </row>
    <row r="162" spans="1:9" s="18" customFormat="1" ht="12" customHeight="1" x14ac:dyDescent="0.3">
      <c r="A162" s="8"/>
      <c r="B162" s="19" t="s">
        <v>74</v>
      </c>
      <c r="C162" s="16">
        <v>31</v>
      </c>
      <c r="D162" s="16">
        <v>6</v>
      </c>
      <c r="E162" s="16">
        <f>C162+D162</f>
        <v>37</v>
      </c>
      <c r="F162" s="16">
        <v>7</v>
      </c>
      <c r="G162" s="16">
        <v>1</v>
      </c>
      <c r="H162" s="16">
        <f>F162+G162</f>
        <v>8</v>
      </c>
      <c r="I162" s="16">
        <f>E162+H162</f>
        <v>45</v>
      </c>
    </row>
    <row r="163" spans="1:9" s="18" customFormat="1" ht="12" customHeight="1" x14ac:dyDescent="0.3">
      <c r="A163" s="8"/>
      <c r="B163" s="19" t="s">
        <v>72</v>
      </c>
      <c r="C163" s="16">
        <v>22</v>
      </c>
      <c r="D163" s="16">
        <v>0</v>
      </c>
      <c r="E163" s="16">
        <f>C163+D163</f>
        <v>22</v>
      </c>
      <c r="F163" s="16">
        <v>2</v>
      </c>
      <c r="G163" s="16">
        <v>0</v>
      </c>
      <c r="H163" s="16">
        <f>F163+G163</f>
        <v>2</v>
      </c>
      <c r="I163" s="16">
        <f>E163+H163</f>
        <v>24</v>
      </c>
    </row>
    <row r="164" spans="1:9" s="18" customFormat="1" ht="12" customHeight="1" x14ac:dyDescent="0.3">
      <c r="A164" s="8"/>
      <c r="B164" s="19" t="s">
        <v>40</v>
      </c>
      <c r="C164" s="16">
        <f>SUM(C162:C163)</f>
        <v>53</v>
      </c>
      <c r="D164" s="16">
        <f>SUM(D162:D163)</f>
        <v>6</v>
      </c>
      <c r="E164" s="16">
        <f>C164+D164</f>
        <v>59</v>
      </c>
      <c r="F164" s="16">
        <f>SUM(F162:F163)</f>
        <v>9</v>
      </c>
      <c r="G164" s="16">
        <f>SUM(G162:G163)</f>
        <v>1</v>
      </c>
      <c r="H164" s="16">
        <f>F164+G164</f>
        <v>10</v>
      </c>
      <c r="I164" s="16">
        <f>E164+H164</f>
        <v>69</v>
      </c>
    </row>
    <row r="165" spans="1:9" s="18" customFormat="1" ht="12" customHeight="1" x14ac:dyDescent="0.3">
      <c r="A165" s="8"/>
      <c r="B165" s="19" t="s">
        <v>267</v>
      </c>
      <c r="C165" s="16"/>
      <c r="D165" s="16"/>
      <c r="E165" s="16"/>
      <c r="F165" s="16"/>
      <c r="G165" s="16"/>
      <c r="H165" s="16"/>
      <c r="I165" s="16"/>
    </row>
    <row r="166" spans="1:9" s="18" customFormat="1" ht="12" customHeight="1" x14ac:dyDescent="0.3">
      <c r="A166" s="8"/>
      <c r="B166" s="20" t="s">
        <v>266</v>
      </c>
      <c r="C166" s="16">
        <v>6</v>
      </c>
      <c r="D166" s="16">
        <v>0</v>
      </c>
      <c r="E166" s="16">
        <f>C166+D166</f>
        <v>6</v>
      </c>
      <c r="F166" s="16">
        <v>11</v>
      </c>
      <c r="G166" s="16">
        <v>0</v>
      </c>
      <c r="H166" s="16">
        <f>F166+G166</f>
        <v>11</v>
      </c>
      <c r="I166" s="16">
        <f>E166+H166</f>
        <v>17</v>
      </c>
    </row>
    <row r="167" spans="1:9" s="18" customFormat="1" ht="12" customHeight="1" x14ac:dyDescent="0.3">
      <c r="A167" s="8"/>
      <c r="B167" s="20" t="s">
        <v>40</v>
      </c>
      <c r="C167" s="16">
        <f>SUM(C166)</f>
        <v>6</v>
      </c>
      <c r="D167" s="16">
        <f>SUM(D166)</f>
        <v>0</v>
      </c>
      <c r="E167" s="16">
        <f>C167+D167</f>
        <v>6</v>
      </c>
      <c r="F167" s="16">
        <f>SUM(F166)</f>
        <v>11</v>
      </c>
      <c r="G167" s="16">
        <f>SUM(G166)</f>
        <v>0</v>
      </c>
      <c r="H167" s="16">
        <f>F167+G167</f>
        <v>11</v>
      </c>
      <c r="I167" s="16">
        <f>E167+H167</f>
        <v>17</v>
      </c>
    </row>
    <row r="168" spans="1:9" s="18" customFormat="1" ht="12" customHeight="1" x14ac:dyDescent="0.3">
      <c r="A168" s="8"/>
      <c r="B168" s="8" t="s">
        <v>103</v>
      </c>
      <c r="C168" s="16"/>
      <c r="D168" s="16"/>
      <c r="E168" s="16"/>
      <c r="F168" s="16"/>
      <c r="G168" s="16"/>
      <c r="H168" s="16"/>
      <c r="I168" s="16"/>
    </row>
    <row r="169" spans="1:9" s="18" customFormat="1" ht="12" customHeight="1" x14ac:dyDescent="0.3">
      <c r="A169" s="8"/>
      <c r="B169" s="19" t="s">
        <v>74</v>
      </c>
      <c r="C169" s="16">
        <v>6</v>
      </c>
      <c r="D169" s="16">
        <v>1</v>
      </c>
      <c r="E169" s="16">
        <f>C169+D169</f>
        <v>7</v>
      </c>
      <c r="F169" s="16">
        <v>1</v>
      </c>
      <c r="G169" s="16">
        <v>1</v>
      </c>
      <c r="H169" s="16">
        <f>F169+G169</f>
        <v>2</v>
      </c>
      <c r="I169" s="16">
        <f>E169+H169</f>
        <v>9</v>
      </c>
    </row>
    <row r="170" spans="1:9" s="18" customFormat="1" ht="12" customHeight="1" x14ac:dyDescent="0.3">
      <c r="A170" s="8"/>
      <c r="B170" s="19" t="s">
        <v>72</v>
      </c>
      <c r="C170" s="16">
        <v>0</v>
      </c>
      <c r="D170" s="16">
        <v>0</v>
      </c>
      <c r="E170" s="16">
        <f>C170+D170</f>
        <v>0</v>
      </c>
      <c r="F170" s="16">
        <v>0</v>
      </c>
      <c r="G170" s="16">
        <v>0</v>
      </c>
      <c r="H170" s="16">
        <f>F170+G170</f>
        <v>0</v>
      </c>
      <c r="I170" s="16">
        <f>E170+H170</f>
        <v>0</v>
      </c>
    </row>
    <row r="171" spans="1:9" s="18" customFormat="1" ht="12" customHeight="1" x14ac:dyDescent="0.3">
      <c r="A171" s="8"/>
      <c r="B171" s="19" t="s">
        <v>40</v>
      </c>
      <c r="C171" s="16">
        <f>SUM(C169:C170)</f>
        <v>6</v>
      </c>
      <c r="D171" s="16">
        <f>SUM(D169:D170)</f>
        <v>1</v>
      </c>
      <c r="E171" s="16">
        <f>C171+D171</f>
        <v>7</v>
      </c>
      <c r="F171" s="16">
        <f>SUM(F169:F170)</f>
        <v>1</v>
      </c>
      <c r="G171" s="16">
        <f>SUM(G169:G170)</f>
        <v>1</v>
      </c>
      <c r="H171" s="16">
        <f>F171+G171</f>
        <v>2</v>
      </c>
      <c r="I171" s="16">
        <f>E171+H171</f>
        <v>9</v>
      </c>
    </row>
    <row r="172" spans="1:9" s="18" customFormat="1" ht="12" customHeight="1" x14ac:dyDescent="0.3">
      <c r="A172" s="8"/>
      <c r="B172" s="19" t="s">
        <v>104</v>
      </c>
      <c r="C172" s="16"/>
      <c r="D172" s="16"/>
      <c r="E172" s="16"/>
      <c r="F172" s="16"/>
      <c r="G172" s="16"/>
      <c r="H172" s="16"/>
      <c r="I172" s="16"/>
    </row>
    <row r="173" spans="1:9" s="18" customFormat="1" ht="12" customHeight="1" x14ac:dyDescent="0.3">
      <c r="A173" s="8"/>
      <c r="B173" s="20" t="s">
        <v>75</v>
      </c>
      <c r="C173" s="16">
        <v>0</v>
      </c>
      <c r="D173" s="16">
        <v>0</v>
      </c>
      <c r="E173" s="16">
        <f>C173+D173</f>
        <v>0</v>
      </c>
      <c r="F173" s="16">
        <v>0</v>
      </c>
      <c r="G173" s="16">
        <v>0</v>
      </c>
      <c r="H173" s="16">
        <f>F173+G173</f>
        <v>0</v>
      </c>
      <c r="I173" s="16">
        <f>E173+H173</f>
        <v>0</v>
      </c>
    </row>
    <row r="174" spans="1:9" s="18" customFormat="1" ht="12" customHeight="1" x14ac:dyDescent="0.3">
      <c r="A174" s="8"/>
      <c r="B174" s="20" t="s">
        <v>40</v>
      </c>
      <c r="C174" s="16">
        <f>SUM(C173)</f>
        <v>0</v>
      </c>
      <c r="D174" s="16">
        <f>SUM(D173)</f>
        <v>0</v>
      </c>
      <c r="E174" s="16">
        <f>C174+D174</f>
        <v>0</v>
      </c>
      <c r="F174" s="16">
        <f>SUM(F173)</f>
        <v>0</v>
      </c>
      <c r="G174" s="16">
        <f>SUM(G173)</f>
        <v>0</v>
      </c>
      <c r="H174" s="16">
        <f>F174+G174</f>
        <v>0</v>
      </c>
      <c r="I174" s="16">
        <f>E174+H174</f>
        <v>0</v>
      </c>
    </row>
    <row r="175" spans="1:9" s="18" customFormat="1" ht="12" customHeight="1" x14ac:dyDescent="0.3">
      <c r="A175" s="8"/>
      <c r="B175" s="8" t="s">
        <v>105</v>
      </c>
      <c r="C175" s="16"/>
      <c r="D175" s="16"/>
      <c r="E175" s="16"/>
      <c r="F175" s="16"/>
      <c r="G175" s="16"/>
      <c r="H175" s="16"/>
      <c r="I175" s="16"/>
    </row>
    <row r="176" spans="1:9" s="18" customFormat="1" ht="12" customHeight="1" x14ac:dyDescent="0.3">
      <c r="A176" s="8"/>
      <c r="B176" s="19" t="s">
        <v>74</v>
      </c>
      <c r="C176" s="16">
        <v>0</v>
      </c>
      <c r="D176" s="16">
        <v>0</v>
      </c>
      <c r="E176" s="16">
        <f>C176+D176</f>
        <v>0</v>
      </c>
      <c r="F176" s="16">
        <v>0</v>
      </c>
      <c r="G176" s="16">
        <v>0</v>
      </c>
      <c r="H176" s="16">
        <f>F176+G176</f>
        <v>0</v>
      </c>
      <c r="I176" s="16">
        <f>E176+H176</f>
        <v>0</v>
      </c>
    </row>
    <row r="177" spans="1:9" s="18" customFormat="1" ht="12" customHeight="1" x14ac:dyDescent="0.3">
      <c r="A177" s="8"/>
      <c r="B177" s="19" t="s">
        <v>72</v>
      </c>
      <c r="C177" s="16">
        <v>0</v>
      </c>
      <c r="D177" s="16">
        <v>0</v>
      </c>
      <c r="E177" s="16">
        <f>C177+D177</f>
        <v>0</v>
      </c>
      <c r="F177" s="16">
        <v>0</v>
      </c>
      <c r="G177" s="16">
        <v>0</v>
      </c>
      <c r="H177" s="16">
        <f>F177+G177</f>
        <v>0</v>
      </c>
      <c r="I177" s="16">
        <f>E177+H177</f>
        <v>0</v>
      </c>
    </row>
    <row r="178" spans="1:9" s="18" customFormat="1" ht="12" customHeight="1" x14ac:dyDescent="0.3">
      <c r="A178" s="8"/>
      <c r="B178" s="19" t="s">
        <v>40</v>
      </c>
      <c r="C178" s="16">
        <f>SUM(C176:C177)</f>
        <v>0</v>
      </c>
      <c r="D178" s="16">
        <f>SUM(D176:D177)</f>
        <v>0</v>
      </c>
      <c r="E178" s="16">
        <f>C178+D178</f>
        <v>0</v>
      </c>
      <c r="F178" s="16">
        <f>SUM(F176:F177)</f>
        <v>0</v>
      </c>
      <c r="G178" s="16">
        <f>SUM(G176:G177)</f>
        <v>0</v>
      </c>
      <c r="H178" s="16">
        <f>F178+G178</f>
        <v>0</v>
      </c>
      <c r="I178" s="16">
        <f>E178+H178</f>
        <v>0</v>
      </c>
    </row>
    <row r="179" spans="1:9" s="18" customFormat="1" ht="12" customHeight="1" x14ac:dyDescent="0.3">
      <c r="A179" s="8"/>
      <c r="B179" s="8" t="s">
        <v>106</v>
      </c>
      <c r="C179" s="16"/>
      <c r="D179" s="16"/>
      <c r="E179" s="16"/>
      <c r="F179" s="16"/>
      <c r="G179" s="16"/>
      <c r="H179" s="16"/>
      <c r="I179" s="16"/>
    </row>
    <row r="180" spans="1:9" s="18" customFormat="1" ht="12" customHeight="1" x14ac:dyDescent="0.3">
      <c r="A180" s="8"/>
      <c r="B180" s="19" t="s">
        <v>74</v>
      </c>
      <c r="C180" s="16">
        <v>17</v>
      </c>
      <c r="D180" s="16">
        <v>3</v>
      </c>
      <c r="E180" s="16">
        <f>C180+D180</f>
        <v>20</v>
      </c>
      <c r="F180" s="16">
        <v>8</v>
      </c>
      <c r="G180" s="16">
        <v>2</v>
      </c>
      <c r="H180" s="16">
        <f>F180+G180</f>
        <v>10</v>
      </c>
      <c r="I180" s="16">
        <f>E180+H180</f>
        <v>30</v>
      </c>
    </row>
    <row r="181" spans="1:9" s="18" customFormat="1" ht="12" customHeight="1" x14ac:dyDescent="0.3">
      <c r="A181" s="8"/>
      <c r="B181" s="19" t="s">
        <v>72</v>
      </c>
      <c r="C181" s="16">
        <v>5</v>
      </c>
      <c r="D181" s="16">
        <v>1</v>
      </c>
      <c r="E181" s="16">
        <f>C181+D181</f>
        <v>6</v>
      </c>
      <c r="F181" s="16">
        <v>1</v>
      </c>
      <c r="G181" s="16">
        <v>0</v>
      </c>
      <c r="H181" s="16">
        <f>F181+G181</f>
        <v>1</v>
      </c>
      <c r="I181" s="16">
        <f>E181+H181</f>
        <v>7</v>
      </c>
    </row>
    <row r="182" spans="1:9" s="18" customFormat="1" ht="12" customHeight="1" x14ac:dyDescent="0.3">
      <c r="A182" s="8"/>
      <c r="B182" s="19" t="s">
        <v>40</v>
      </c>
      <c r="C182" s="16">
        <f>SUM(C180:C181)</f>
        <v>22</v>
      </c>
      <c r="D182" s="16">
        <f>SUM(D180:D181)</f>
        <v>4</v>
      </c>
      <c r="E182" s="16">
        <f>C182+D182</f>
        <v>26</v>
      </c>
      <c r="F182" s="16">
        <f>SUM(F180:F181)</f>
        <v>9</v>
      </c>
      <c r="G182" s="16">
        <f>SUM(G180:G181)</f>
        <v>2</v>
      </c>
      <c r="H182" s="16">
        <f>F182+G182</f>
        <v>11</v>
      </c>
      <c r="I182" s="16">
        <f>E182+H182</f>
        <v>37</v>
      </c>
    </row>
    <row r="183" spans="1:9" s="18" customFormat="1" ht="12" customHeight="1" x14ac:dyDescent="0.3">
      <c r="A183" s="8"/>
      <c r="B183" s="8" t="s">
        <v>107</v>
      </c>
      <c r="C183" s="16"/>
      <c r="D183" s="16"/>
      <c r="E183" s="16"/>
      <c r="F183" s="16"/>
      <c r="G183" s="16"/>
      <c r="H183" s="16"/>
      <c r="I183" s="16"/>
    </row>
    <row r="184" spans="1:9" s="18" customFormat="1" ht="12" customHeight="1" x14ac:dyDescent="0.3">
      <c r="A184" s="8"/>
      <c r="B184" s="19" t="s">
        <v>74</v>
      </c>
      <c r="C184" s="16">
        <v>5</v>
      </c>
      <c r="D184" s="16">
        <v>17</v>
      </c>
      <c r="E184" s="16">
        <f>C184+D184</f>
        <v>22</v>
      </c>
      <c r="F184" s="16">
        <v>0</v>
      </c>
      <c r="G184" s="16">
        <v>4</v>
      </c>
      <c r="H184" s="16">
        <f>F184+G184</f>
        <v>4</v>
      </c>
      <c r="I184" s="16">
        <f>E184+H184</f>
        <v>26</v>
      </c>
    </row>
    <row r="185" spans="1:9" s="18" customFormat="1" ht="12" customHeight="1" x14ac:dyDescent="0.3">
      <c r="A185" s="8"/>
      <c r="B185" s="19" t="s">
        <v>72</v>
      </c>
      <c r="C185" s="16">
        <v>1</v>
      </c>
      <c r="D185" s="16">
        <v>1</v>
      </c>
      <c r="E185" s="16">
        <f>C185+D185</f>
        <v>2</v>
      </c>
      <c r="F185" s="16">
        <v>0</v>
      </c>
      <c r="G185" s="16">
        <v>0</v>
      </c>
      <c r="H185" s="16">
        <f>F185+G185</f>
        <v>0</v>
      </c>
      <c r="I185" s="16">
        <f>E185+H185</f>
        <v>2</v>
      </c>
    </row>
    <row r="186" spans="1:9" s="18" customFormat="1" ht="12" customHeight="1" x14ac:dyDescent="0.3">
      <c r="A186" s="8"/>
      <c r="B186" s="19" t="s">
        <v>75</v>
      </c>
      <c r="C186" s="16">
        <v>3</v>
      </c>
      <c r="D186" s="16">
        <v>4</v>
      </c>
      <c r="E186" s="16">
        <f>C186+D186</f>
        <v>7</v>
      </c>
      <c r="F186" s="16">
        <v>0</v>
      </c>
      <c r="G186" s="16">
        <v>0</v>
      </c>
      <c r="H186" s="16">
        <f>F186+G186</f>
        <v>0</v>
      </c>
      <c r="I186" s="16">
        <f>E186+H186</f>
        <v>7</v>
      </c>
    </row>
    <row r="187" spans="1:9" s="18" customFormat="1" ht="12" customHeight="1" x14ac:dyDescent="0.3">
      <c r="A187" s="8"/>
      <c r="B187" s="19" t="s">
        <v>40</v>
      </c>
      <c r="C187" s="16">
        <f>SUM(C184:C186)</f>
        <v>9</v>
      </c>
      <c r="D187" s="16">
        <f>SUM(D184:D186)</f>
        <v>22</v>
      </c>
      <c r="E187" s="16">
        <f>C187+D187</f>
        <v>31</v>
      </c>
      <c r="F187" s="16">
        <f>SUM(F184:F186)</f>
        <v>0</v>
      </c>
      <c r="G187" s="16">
        <f>SUM(G184:G186)</f>
        <v>4</v>
      </c>
      <c r="H187" s="16">
        <f>F187+G187</f>
        <v>4</v>
      </c>
      <c r="I187" s="16">
        <f>E187+H187</f>
        <v>35</v>
      </c>
    </row>
    <row r="188" spans="1:9" s="18" customFormat="1" ht="12" customHeight="1" x14ac:dyDescent="0.3">
      <c r="A188" s="8"/>
      <c r="B188" s="8" t="s">
        <v>108</v>
      </c>
      <c r="C188" s="16"/>
      <c r="D188" s="16"/>
      <c r="E188" s="16"/>
      <c r="F188" s="16"/>
      <c r="G188" s="16"/>
      <c r="H188" s="16"/>
      <c r="I188" s="16"/>
    </row>
    <row r="189" spans="1:9" s="18" customFormat="1" ht="12" customHeight="1" x14ac:dyDescent="0.3">
      <c r="A189" s="8"/>
      <c r="B189" s="19" t="s">
        <v>74</v>
      </c>
      <c r="C189" s="16">
        <v>25</v>
      </c>
      <c r="D189" s="16">
        <v>31</v>
      </c>
      <c r="E189" s="16">
        <f>C189+D189</f>
        <v>56</v>
      </c>
      <c r="F189" s="16">
        <v>4</v>
      </c>
      <c r="G189" s="16">
        <v>22</v>
      </c>
      <c r="H189" s="16">
        <f>F189+G189</f>
        <v>26</v>
      </c>
      <c r="I189" s="16">
        <f>E189+H189</f>
        <v>82</v>
      </c>
    </row>
    <row r="190" spans="1:9" s="18" customFormat="1" ht="12" customHeight="1" x14ac:dyDescent="0.3">
      <c r="A190" s="8"/>
      <c r="B190" s="19" t="s">
        <v>72</v>
      </c>
      <c r="C190" s="16">
        <v>2</v>
      </c>
      <c r="D190" s="16">
        <v>5</v>
      </c>
      <c r="E190" s="16">
        <f>C190+D190</f>
        <v>7</v>
      </c>
      <c r="F190" s="16">
        <v>1</v>
      </c>
      <c r="G190" s="16">
        <v>2</v>
      </c>
      <c r="H190" s="16">
        <f>F190+G190</f>
        <v>3</v>
      </c>
      <c r="I190" s="16">
        <f>E190+H190</f>
        <v>10</v>
      </c>
    </row>
    <row r="191" spans="1:9" s="18" customFormat="1" ht="12" customHeight="1" x14ac:dyDescent="0.3">
      <c r="A191" s="8"/>
      <c r="B191" s="19" t="s">
        <v>75</v>
      </c>
      <c r="C191" s="16">
        <v>13</v>
      </c>
      <c r="D191" s="16">
        <v>14</v>
      </c>
      <c r="E191" s="16">
        <f>C191+D191</f>
        <v>27</v>
      </c>
      <c r="F191" s="16">
        <v>0</v>
      </c>
      <c r="G191" s="16">
        <v>2</v>
      </c>
      <c r="H191" s="16">
        <f>F191+G191</f>
        <v>2</v>
      </c>
      <c r="I191" s="16">
        <f>E191+H191</f>
        <v>29</v>
      </c>
    </row>
    <row r="192" spans="1:9" s="18" customFormat="1" ht="12" customHeight="1" x14ac:dyDescent="0.3">
      <c r="A192" s="8"/>
      <c r="B192" s="19" t="s">
        <v>40</v>
      </c>
      <c r="C192" s="16">
        <f>SUM(C189:C191)</f>
        <v>40</v>
      </c>
      <c r="D192" s="16">
        <f>SUM(D189:D191)</f>
        <v>50</v>
      </c>
      <c r="E192" s="16">
        <f>C192+D192</f>
        <v>90</v>
      </c>
      <c r="F192" s="16">
        <f>SUM(F189:F191)</f>
        <v>5</v>
      </c>
      <c r="G192" s="16">
        <f>SUM(G189:G191)</f>
        <v>26</v>
      </c>
      <c r="H192" s="16">
        <f>F192+G192</f>
        <v>31</v>
      </c>
      <c r="I192" s="16">
        <f>E192+H192</f>
        <v>121</v>
      </c>
    </row>
    <row r="193" spans="1:9" s="18" customFormat="1" ht="12" customHeight="1" x14ac:dyDescent="0.3">
      <c r="A193" s="8"/>
      <c r="B193" s="8" t="s">
        <v>109</v>
      </c>
      <c r="C193" s="16"/>
      <c r="D193" s="16"/>
      <c r="E193" s="16"/>
      <c r="F193" s="16"/>
      <c r="G193" s="16"/>
      <c r="H193" s="16"/>
      <c r="I193" s="16"/>
    </row>
    <row r="194" spans="1:9" s="18" customFormat="1" ht="12" customHeight="1" x14ac:dyDescent="0.3">
      <c r="A194" s="8"/>
      <c r="B194" s="19" t="s">
        <v>74</v>
      </c>
      <c r="C194" s="16">
        <v>331</v>
      </c>
      <c r="D194" s="16">
        <v>122</v>
      </c>
      <c r="E194" s="16">
        <f>C194+D194</f>
        <v>453</v>
      </c>
      <c r="F194" s="16">
        <v>95</v>
      </c>
      <c r="G194" s="16">
        <v>51</v>
      </c>
      <c r="H194" s="16">
        <f>F194+G194</f>
        <v>146</v>
      </c>
      <c r="I194" s="16">
        <f>E194+H194</f>
        <v>599</v>
      </c>
    </row>
    <row r="195" spans="1:9" s="18" customFormat="1" ht="12" customHeight="1" x14ac:dyDescent="0.3">
      <c r="A195" s="8"/>
      <c r="B195" s="19" t="s">
        <v>72</v>
      </c>
      <c r="C195" s="16">
        <v>56</v>
      </c>
      <c r="D195" s="16">
        <v>20</v>
      </c>
      <c r="E195" s="16">
        <f>C195+D195</f>
        <v>76</v>
      </c>
      <c r="F195" s="16">
        <v>9</v>
      </c>
      <c r="G195" s="16">
        <v>2</v>
      </c>
      <c r="H195" s="16">
        <f>F195+G195</f>
        <v>11</v>
      </c>
      <c r="I195" s="16">
        <f>E195+H195</f>
        <v>87</v>
      </c>
    </row>
    <row r="196" spans="1:9" s="18" customFormat="1" ht="12" customHeight="1" x14ac:dyDescent="0.3">
      <c r="A196" s="8"/>
      <c r="B196" s="19" t="s">
        <v>75</v>
      </c>
      <c r="C196" s="16">
        <v>71</v>
      </c>
      <c r="D196" s="16">
        <v>31</v>
      </c>
      <c r="E196" s="16">
        <f>C196+D196</f>
        <v>102</v>
      </c>
      <c r="F196" s="16">
        <v>15</v>
      </c>
      <c r="G196" s="16">
        <v>5</v>
      </c>
      <c r="H196" s="16">
        <f>F196+G196</f>
        <v>20</v>
      </c>
      <c r="I196" s="16">
        <f>E196+H196</f>
        <v>122</v>
      </c>
    </row>
    <row r="197" spans="1:9" s="18" customFormat="1" ht="12" customHeight="1" x14ac:dyDescent="0.3">
      <c r="A197" s="8"/>
      <c r="B197" s="19" t="s">
        <v>40</v>
      </c>
      <c r="C197" s="16">
        <f>SUM(C194:C196)</f>
        <v>458</v>
      </c>
      <c r="D197" s="16">
        <f>SUM(D194:D196)</f>
        <v>173</v>
      </c>
      <c r="E197" s="16">
        <f>C197+D197</f>
        <v>631</v>
      </c>
      <c r="F197" s="16">
        <f>SUM(F194:F196)</f>
        <v>119</v>
      </c>
      <c r="G197" s="16">
        <f>SUM(G194:G196)</f>
        <v>58</v>
      </c>
      <c r="H197" s="16">
        <f>F197+G197</f>
        <v>177</v>
      </c>
      <c r="I197" s="16">
        <f>E197+H197</f>
        <v>808</v>
      </c>
    </row>
    <row r="198" spans="1:9" s="18" customFormat="1" ht="12" customHeight="1" x14ac:dyDescent="0.3">
      <c r="A198" s="8"/>
      <c r="B198" s="8" t="s">
        <v>110</v>
      </c>
      <c r="C198" s="16"/>
      <c r="D198" s="16"/>
      <c r="E198" s="16"/>
      <c r="F198" s="16"/>
      <c r="G198" s="16"/>
      <c r="H198" s="16"/>
      <c r="I198" s="16"/>
    </row>
    <row r="199" spans="1:9" s="18" customFormat="1" ht="12" customHeight="1" x14ac:dyDescent="0.3">
      <c r="A199" s="8"/>
      <c r="B199" s="19" t="s">
        <v>74</v>
      </c>
      <c r="C199" s="16">
        <v>9</v>
      </c>
      <c r="D199" s="16">
        <v>5</v>
      </c>
      <c r="E199" s="16">
        <f>C199+D199</f>
        <v>14</v>
      </c>
      <c r="F199" s="16">
        <v>2</v>
      </c>
      <c r="G199" s="16">
        <v>4</v>
      </c>
      <c r="H199" s="16">
        <f>F199+G199</f>
        <v>6</v>
      </c>
      <c r="I199" s="16">
        <f>E199+H199</f>
        <v>20</v>
      </c>
    </row>
    <row r="200" spans="1:9" s="18" customFormat="1" ht="12" customHeight="1" x14ac:dyDescent="0.3">
      <c r="A200" s="8"/>
      <c r="B200" s="19" t="s">
        <v>72</v>
      </c>
      <c r="C200" s="16">
        <v>0</v>
      </c>
      <c r="D200" s="16">
        <v>0</v>
      </c>
      <c r="E200" s="16">
        <f>C200+D200</f>
        <v>0</v>
      </c>
      <c r="F200" s="16">
        <v>0</v>
      </c>
      <c r="G200" s="16">
        <v>0</v>
      </c>
      <c r="H200" s="16">
        <f>F200+G200</f>
        <v>0</v>
      </c>
      <c r="I200" s="16">
        <f>E200+H200</f>
        <v>0</v>
      </c>
    </row>
    <row r="201" spans="1:9" s="18" customFormat="1" ht="12" customHeight="1" x14ac:dyDescent="0.3">
      <c r="A201" s="8"/>
      <c r="B201" s="19" t="s">
        <v>75</v>
      </c>
      <c r="C201" s="16">
        <v>3</v>
      </c>
      <c r="D201" s="16">
        <v>0</v>
      </c>
      <c r="E201" s="16">
        <f>C201+D201</f>
        <v>3</v>
      </c>
      <c r="F201" s="16">
        <v>1</v>
      </c>
      <c r="G201" s="16">
        <v>1</v>
      </c>
      <c r="H201" s="16">
        <f>F201+G201</f>
        <v>2</v>
      </c>
      <c r="I201" s="16">
        <f>E201+H201</f>
        <v>5</v>
      </c>
    </row>
    <row r="202" spans="1:9" s="18" customFormat="1" ht="12" customHeight="1" x14ac:dyDescent="0.3">
      <c r="A202" s="8"/>
      <c r="B202" s="19" t="s">
        <v>40</v>
      </c>
      <c r="C202" s="16">
        <f>SUM(C199:C201)</f>
        <v>12</v>
      </c>
      <c r="D202" s="16">
        <f>SUM(D199:D201)</f>
        <v>5</v>
      </c>
      <c r="E202" s="16">
        <f>C202+D202</f>
        <v>17</v>
      </c>
      <c r="F202" s="16">
        <f>SUM(F199:F201)</f>
        <v>3</v>
      </c>
      <c r="G202" s="16">
        <f>SUM(G199:G201)</f>
        <v>5</v>
      </c>
      <c r="H202" s="16">
        <f>F202+G202</f>
        <v>8</v>
      </c>
      <c r="I202" s="16">
        <f>E202+H202</f>
        <v>25</v>
      </c>
    </row>
    <row r="203" spans="1:9" s="18" customFormat="1" ht="12" customHeight="1" x14ac:dyDescent="0.3">
      <c r="A203" s="8"/>
      <c r="B203" s="8" t="s">
        <v>111</v>
      </c>
      <c r="C203" s="16"/>
      <c r="D203" s="16"/>
      <c r="E203" s="16"/>
      <c r="F203" s="16"/>
      <c r="G203" s="16"/>
      <c r="H203" s="16"/>
      <c r="I203" s="16"/>
    </row>
    <row r="204" spans="1:9" s="18" customFormat="1" ht="12" customHeight="1" x14ac:dyDescent="0.3">
      <c r="A204" s="8"/>
      <c r="B204" s="19" t="s">
        <v>74</v>
      </c>
      <c r="C204" s="16">
        <v>50</v>
      </c>
      <c r="D204" s="16">
        <v>20</v>
      </c>
      <c r="E204" s="16">
        <f>C204+D204</f>
        <v>70</v>
      </c>
      <c r="F204" s="16">
        <v>12</v>
      </c>
      <c r="G204" s="16">
        <v>5</v>
      </c>
      <c r="H204" s="16">
        <f>F204+G204</f>
        <v>17</v>
      </c>
      <c r="I204" s="16">
        <f>E204+H204</f>
        <v>87</v>
      </c>
    </row>
    <row r="205" spans="1:9" s="18" customFormat="1" ht="12" customHeight="1" x14ac:dyDescent="0.3">
      <c r="A205" s="8"/>
      <c r="B205" s="19" t="s">
        <v>72</v>
      </c>
      <c r="C205" s="16">
        <v>1</v>
      </c>
      <c r="D205" s="16">
        <v>1</v>
      </c>
      <c r="E205" s="16">
        <f>C205+D205</f>
        <v>2</v>
      </c>
      <c r="F205" s="16">
        <v>0</v>
      </c>
      <c r="G205" s="16">
        <v>1</v>
      </c>
      <c r="H205" s="16">
        <f>F205+G205</f>
        <v>1</v>
      </c>
      <c r="I205" s="16">
        <f>E205+H205</f>
        <v>3</v>
      </c>
    </row>
    <row r="206" spans="1:9" s="18" customFormat="1" ht="12" customHeight="1" x14ac:dyDescent="0.3">
      <c r="A206" s="8"/>
      <c r="B206" s="19" t="s">
        <v>75</v>
      </c>
      <c r="C206" s="16">
        <v>14</v>
      </c>
      <c r="D206" s="16">
        <v>5</v>
      </c>
      <c r="E206" s="16">
        <f>C206+D206</f>
        <v>19</v>
      </c>
      <c r="F206" s="16">
        <v>1</v>
      </c>
      <c r="G206" s="16">
        <v>2</v>
      </c>
      <c r="H206" s="16">
        <f>F206+G206</f>
        <v>3</v>
      </c>
      <c r="I206" s="16">
        <f>E206+H206</f>
        <v>22</v>
      </c>
    </row>
    <row r="207" spans="1:9" s="18" customFormat="1" ht="12" customHeight="1" x14ac:dyDescent="0.3">
      <c r="A207" s="8"/>
      <c r="B207" s="19" t="s">
        <v>40</v>
      </c>
      <c r="C207" s="16">
        <f>SUM(C204:C206)</f>
        <v>65</v>
      </c>
      <c r="D207" s="16">
        <f>SUM(D204:D206)</f>
        <v>26</v>
      </c>
      <c r="E207" s="16">
        <f>C207+D207</f>
        <v>91</v>
      </c>
      <c r="F207" s="16">
        <f>SUM(F204:F206)</f>
        <v>13</v>
      </c>
      <c r="G207" s="16">
        <f>SUM(G204:G206)</f>
        <v>8</v>
      </c>
      <c r="H207" s="16">
        <f>F207+G207</f>
        <v>21</v>
      </c>
      <c r="I207" s="16">
        <f>E207+H207</f>
        <v>112</v>
      </c>
    </row>
    <row r="208" spans="1:9" s="18" customFormat="1" ht="12" customHeight="1" x14ac:dyDescent="0.3">
      <c r="A208" s="8"/>
      <c r="B208" s="19" t="s">
        <v>112</v>
      </c>
      <c r="C208" s="16"/>
      <c r="D208" s="16"/>
      <c r="E208" s="16"/>
      <c r="F208" s="16"/>
      <c r="G208" s="16"/>
      <c r="H208" s="16"/>
      <c r="I208" s="16"/>
    </row>
    <row r="209" spans="1:9" s="18" customFormat="1" ht="12" customHeight="1" x14ac:dyDescent="0.3">
      <c r="A209" s="8"/>
      <c r="B209" s="20" t="s">
        <v>74</v>
      </c>
      <c r="C209" s="16">
        <v>63</v>
      </c>
      <c r="D209" s="16">
        <v>75</v>
      </c>
      <c r="E209" s="16">
        <f>C209+D209</f>
        <v>138</v>
      </c>
      <c r="F209" s="16">
        <v>15</v>
      </c>
      <c r="G209" s="16">
        <v>10</v>
      </c>
      <c r="H209" s="16">
        <f>F209+G209</f>
        <v>25</v>
      </c>
      <c r="I209" s="16">
        <f>E209+H209</f>
        <v>163</v>
      </c>
    </row>
    <row r="210" spans="1:9" s="18" customFormat="1" ht="12" customHeight="1" x14ac:dyDescent="0.3">
      <c r="A210" s="8"/>
      <c r="B210" s="20" t="s">
        <v>75</v>
      </c>
      <c r="C210" s="16">
        <v>11</v>
      </c>
      <c r="D210" s="16">
        <v>5</v>
      </c>
      <c r="E210" s="16">
        <f>C210+D210</f>
        <v>16</v>
      </c>
      <c r="F210" s="16">
        <v>0</v>
      </c>
      <c r="G210" s="16">
        <v>0</v>
      </c>
      <c r="H210" s="16">
        <f>F210+G210</f>
        <v>0</v>
      </c>
      <c r="I210" s="16">
        <f>E210+H210</f>
        <v>16</v>
      </c>
    </row>
    <row r="211" spans="1:9" s="18" customFormat="1" ht="12" customHeight="1" x14ac:dyDescent="0.3">
      <c r="A211" s="8"/>
      <c r="B211" s="20" t="s">
        <v>40</v>
      </c>
      <c r="C211" s="16">
        <f>SUM(C209:C210)</f>
        <v>74</v>
      </c>
      <c r="D211" s="16">
        <f>SUM(D209:D210)</f>
        <v>80</v>
      </c>
      <c r="E211" s="16">
        <f>C211+D211</f>
        <v>154</v>
      </c>
      <c r="F211" s="16">
        <f>SUM(F209:F210)</f>
        <v>15</v>
      </c>
      <c r="G211" s="16">
        <f>SUM(G209:G210)</f>
        <v>10</v>
      </c>
      <c r="H211" s="16">
        <f>F211+G211</f>
        <v>25</v>
      </c>
      <c r="I211" s="16">
        <f>E211+H211</f>
        <v>179</v>
      </c>
    </row>
    <row r="212" spans="1:9" s="18" customFormat="1" ht="12" customHeight="1" x14ac:dyDescent="0.3">
      <c r="A212" s="8"/>
      <c r="B212" s="8" t="s">
        <v>113</v>
      </c>
      <c r="C212" s="16"/>
      <c r="D212" s="16"/>
      <c r="E212" s="16"/>
      <c r="F212" s="16"/>
      <c r="G212" s="16"/>
      <c r="H212" s="16"/>
      <c r="I212" s="16"/>
    </row>
    <row r="213" spans="1:9" s="18" customFormat="1" ht="12" customHeight="1" x14ac:dyDescent="0.3">
      <c r="A213" s="8"/>
      <c r="B213" s="19" t="s">
        <v>74</v>
      </c>
      <c r="C213" s="16">
        <v>0</v>
      </c>
      <c r="D213" s="16">
        <v>0</v>
      </c>
      <c r="E213" s="16">
        <f>C213+D213</f>
        <v>0</v>
      </c>
      <c r="F213" s="16">
        <v>0</v>
      </c>
      <c r="G213" s="16">
        <v>0</v>
      </c>
      <c r="H213" s="16">
        <f>F213+G213</f>
        <v>0</v>
      </c>
      <c r="I213" s="16">
        <f>E213+H213</f>
        <v>0</v>
      </c>
    </row>
    <row r="214" spans="1:9" s="18" customFormat="1" ht="12" customHeight="1" x14ac:dyDescent="0.3">
      <c r="A214" s="8"/>
      <c r="B214" s="19" t="s">
        <v>40</v>
      </c>
      <c r="C214" s="16">
        <f>SUM(C213)</f>
        <v>0</v>
      </c>
      <c r="D214" s="16">
        <f>SUM(D213)</f>
        <v>0</v>
      </c>
      <c r="E214" s="16">
        <f>C214+D214</f>
        <v>0</v>
      </c>
      <c r="F214" s="16">
        <f>SUM(F213)</f>
        <v>0</v>
      </c>
      <c r="G214" s="16">
        <f>SUM(G213)</f>
        <v>0</v>
      </c>
      <c r="H214" s="16">
        <f>F214+G214</f>
        <v>0</v>
      </c>
      <c r="I214" s="16">
        <f>E214+H214</f>
        <v>0</v>
      </c>
    </row>
    <row r="215" spans="1:9" s="18" customFormat="1" ht="12" customHeight="1" x14ac:dyDescent="0.3">
      <c r="A215" s="8"/>
      <c r="B215" s="8" t="s">
        <v>114</v>
      </c>
      <c r="C215" s="16"/>
      <c r="D215" s="16"/>
      <c r="E215" s="16"/>
      <c r="F215" s="16"/>
      <c r="G215" s="16"/>
      <c r="H215" s="16"/>
      <c r="I215" s="16"/>
    </row>
    <row r="216" spans="1:9" s="18" customFormat="1" ht="12" customHeight="1" x14ac:dyDescent="0.3">
      <c r="A216" s="8"/>
      <c r="B216" s="19" t="s">
        <v>74</v>
      </c>
      <c r="C216" s="16">
        <v>6</v>
      </c>
      <c r="D216" s="16">
        <v>0</v>
      </c>
      <c r="E216" s="16">
        <f>C216+D216</f>
        <v>6</v>
      </c>
      <c r="F216" s="16">
        <v>0</v>
      </c>
      <c r="G216" s="16">
        <v>1</v>
      </c>
      <c r="H216" s="16">
        <f>F216+G216</f>
        <v>1</v>
      </c>
      <c r="I216" s="16">
        <f>E216+H216</f>
        <v>7</v>
      </c>
    </row>
    <row r="217" spans="1:9" s="18" customFormat="1" ht="12" customHeight="1" x14ac:dyDescent="0.3">
      <c r="A217" s="8"/>
      <c r="B217" s="19" t="s">
        <v>72</v>
      </c>
      <c r="C217" s="16">
        <v>0</v>
      </c>
      <c r="D217" s="16">
        <v>0</v>
      </c>
      <c r="E217" s="16">
        <f>C217+D217</f>
        <v>0</v>
      </c>
      <c r="F217" s="16">
        <v>0</v>
      </c>
      <c r="G217" s="16">
        <v>0</v>
      </c>
      <c r="H217" s="16">
        <f>F217+G217</f>
        <v>0</v>
      </c>
      <c r="I217" s="16">
        <f>E217+H217</f>
        <v>0</v>
      </c>
    </row>
    <row r="218" spans="1:9" s="18" customFormat="1" ht="12" customHeight="1" x14ac:dyDescent="0.3">
      <c r="A218" s="8"/>
      <c r="B218" s="19" t="s">
        <v>75</v>
      </c>
      <c r="C218" s="16">
        <v>1</v>
      </c>
      <c r="D218" s="16">
        <v>0</v>
      </c>
      <c r="E218" s="16">
        <f>C218+D218</f>
        <v>1</v>
      </c>
      <c r="F218" s="16">
        <v>1</v>
      </c>
      <c r="G218" s="16">
        <v>1</v>
      </c>
      <c r="H218" s="16">
        <f>F218+G218</f>
        <v>2</v>
      </c>
      <c r="I218" s="16">
        <f>E218+H218</f>
        <v>3</v>
      </c>
    </row>
    <row r="219" spans="1:9" s="18" customFormat="1" ht="12" customHeight="1" x14ac:dyDescent="0.3">
      <c r="A219" s="8"/>
      <c r="B219" s="19" t="s">
        <v>40</v>
      </c>
      <c r="C219" s="16">
        <f>SUM(C216:C218)</f>
        <v>7</v>
      </c>
      <c r="D219" s="16">
        <f>SUM(D216:D218)</f>
        <v>0</v>
      </c>
      <c r="E219" s="16">
        <f>C219+D219</f>
        <v>7</v>
      </c>
      <c r="F219" s="16">
        <f>SUM(F216:F218)</f>
        <v>1</v>
      </c>
      <c r="G219" s="16">
        <f>SUM(G216:G218)</f>
        <v>2</v>
      </c>
      <c r="H219" s="16">
        <f>F219+G219</f>
        <v>3</v>
      </c>
      <c r="I219" s="16">
        <f>E219+H219</f>
        <v>10</v>
      </c>
    </row>
    <row r="220" spans="1:9" s="18" customFormat="1" ht="6" customHeight="1" x14ac:dyDescent="0.3">
      <c r="A220" s="8"/>
      <c r="B220" s="19"/>
      <c r="C220" s="16"/>
      <c r="D220" s="16"/>
      <c r="E220" s="16"/>
      <c r="F220" s="16"/>
      <c r="G220" s="16"/>
      <c r="H220" s="16"/>
      <c r="I220" s="16"/>
    </row>
    <row r="221" spans="1:9" s="18" customFormat="1" ht="12" customHeight="1" x14ac:dyDescent="0.3">
      <c r="A221" s="21" t="s">
        <v>232</v>
      </c>
      <c r="B221" s="19"/>
      <c r="C221" s="16"/>
      <c r="D221" s="16"/>
      <c r="E221" s="16"/>
      <c r="F221" s="16"/>
      <c r="G221" s="16"/>
      <c r="H221" s="16"/>
      <c r="I221" s="16"/>
    </row>
    <row r="222" spans="1:9" s="18" customFormat="1" ht="12" customHeight="1" x14ac:dyDescent="0.3">
      <c r="A222" s="8"/>
      <c r="B222" s="8" t="s">
        <v>57</v>
      </c>
      <c r="C222" s="16"/>
      <c r="D222" s="16"/>
      <c r="E222" s="16"/>
      <c r="F222" s="16"/>
      <c r="G222" s="16"/>
      <c r="H222" s="16"/>
      <c r="I222" s="16"/>
    </row>
    <row r="223" spans="1:9" s="18" customFormat="1" ht="12" customHeight="1" x14ac:dyDescent="0.3">
      <c r="A223" s="8"/>
      <c r="B223" s="19" t="s">
        <v>74</v>
      </c>
      <c r="C223" s="16">
        <v>795</v>
      </c>
      <c r="D223" s="16">
        <v>623</v>
      </c>
      <c r="E223" s="16">
        <f>C223+D223</f>
        <v>1418</v>
      </c>
      <c r="F223" s="16">
        <v>197</v>
      </c>
      <c r="G223" s="16">
        <v>139</v>
      </c>
      <c r="H223" s="16">
        <f>F223+G223</f>
        <v>336</v>
      </c>
      <c r="I223" s="16">
        <f>E223+H223</f>
        <v>1754</v>
      </c>
    </row>
    <row r="224" spans="1:9" s="18" customFormat="1" ht="12" customHeight="1" x14ac:dyDescent="0.3">
      <c r="A224" s="8"/>
      <c r="B224" s="8" t="s">
        <v>259</v>
      </c>
      <c r="C224" s="16">
        <v>7</v>
      </c>
      <c r="D224" s="16">
        <v>8</v>
      </c>
      <c r="E224" s="16">
        <f>C224+D224</f>
        <v>15</v>
      </c>
      <c r="F224" s="16">
        <v>46</v>
      </c>
      <c r="G224" s="16">
        <v>30</v>
      </c>
      <c r="H224" s="16">
        <f>F224+G224</f>
        <v>76</v>
      </c>
      <c r="I224" s="16">
        <f>E224+H224</f>
        <v>91</v>
      </c>
    </row>
    <row r="225" spans="1:9" s="18" customFormat="1" ht="15" customHeight="1" x14ac:dyDescent="0.3">
      <c r="A225" s="8"/>
      <c r="B225" s="8" t="s">
        <v>274</v>
      </c>
      <c r="C225" s="16">
        <v>25</v>
      </c>
      <c r="D225" s="16">
        <v>14</v>
      </c>
      <c r="E225" s="16">
        <f>C225+D225</f>
        <v>39</v>
      </c>
      <c r="F225" s="16">
        <v>1</v>
      </c>
      <c r="G225" s="16">
        <v>0</v>
      </c>
      <c r="H225" s="16">
        <f>F225+G225</f>
        <v>1</v>
      </c>
      <c r="I225" s="16">
        <f>E225+H225</f>
        <v>40</v>
      </c>
    </row>
    <row r="226" spans="1:9" s="18" customFormat="1" ht="12" customHeight="1" x14ac:dyDescent="0.3">
      <c r="A226" s="8"/>
      <c r="B226" s="8" t="s">
        <v>58</v>
      </c>
      <c r="C226" s="16">
        <v>8</v>
      </c>
      <c r="D226" s="16">
        <v>8</v>
      </c>
      <c r="E226" s="16">
        <f>C226+D226</f>
        <v>16</v>
      </c>
      <c r="F226" s="16">
        <v>5</v>
      </c>
      <c r="G226" s="16">
        <v>4</v>
      </c>
      <c r="H226" s="16">
        <f>F226+G226</f>
        <v>9</v>
      </c>
      <c r="I226" s="16">
        <f>E226+H226</f>
        <v>25</v>
      </c>
    </row>
    <row r="227" spans="1:9" s="18" customFormat="1" ht="12" customHeight="1" x14ac:dyDescent="0.3">
      <c r="A227" s="8"/>
      <c r="B227" s="21" t="s">
        <v>115</v>
      </c>
      <c r="C227" s="16"/>
      <c r="D227" s="16"/>
      <c r="E227" s="16"/>
      <c r="F227" s="16"/>
      <c r="G227" s="16"/>
      <c r="H227" s="16"/>
      <c r="I227" s="17"/>
    </row>
    <row r="228" spans="1:9" s="18" customFormat="1" ht="12" customHeight="1" x14ac:dyDescent="0.3">
      <c r="A228" s="8"/>
      <c r="B228" s="21" t="s">
        <v>74</v>
      </c>
      <c r="C228" s="17">
        <f>C66+C71+C74+C79+C83+C87+C91+C97+C101+C106+C110+C115+C120+C123+C126+C130+C134+C138+C141+C144+C148+C155+C158+C162+C166+C169+C176+C180+C184+C189+C194+C199+C204+C209+C213+C216+C223</f>
        <v>1676</v>
      </c>
      <c r="D228" s="17">
        <f>D66+D71+D74+D79+D83+D87+D91+D97+D101+D106+D110+D115+D120+D123+D126+D130+D134+D138+D141+D144+D148+D155+D158+D162+D166+D169+D176+D180+D184+D189+D194+D199+D204+D209+D213+D216+D223</f>
        <v>1224</v>
      </c>
      <c r="E228" s="17">
        <f t="shared" ref="E228:E234" si="10">C228+D228</f>
        <v>2900</v>
      </c>
      <c r="F228" s="17">
        <f>F66+F71+F74+F79+F83+F87+F91+F97+F101+F106+F110+F115+F120+F123+F126+F130+F134+F138+F141+F144+F148+F155+F158+F162+F166+F169+F176+F180+F184+F189+F194+F199+F204+F209+F213+F216+F223</f>
        <v>432</v>
      </c>
      <c r="G228" s="17">
        <f>G66+G71+G74+G79+G83+G87+G91+G97+G101+G106+G110+G115+G120+G123+G126+G130+G134+G138+G141+G144+G148+G155+G158+G162+G166+G169+G176+G180+G184+G189+G194+G199+G204+G209+G213+G216+G223</f>
        <v>324</v>
      </c>
      <c r="H228" s="17">
        <f t="shared" ref="H228:H234" si="11">F228+G228</f>
        <v>756</v>
      </c>
      <c r="I228" s="17">
        <f t="shared" ref="I228:I233" si="12">E228+H228</f>
        <v>3656</v>
      </c>
    </row>
    <row r="229" spans="1:9" s="18" customFormat="1" ht="12" customHeight="1" x14ac:dyDescent="0.3">
      <c r="A229" s="8"/>
      <c r="B229" s="21" t="s">
        <v>72</v>
      </c>
      <c r="C229" s="17">
        <f>C63+C67+C88+C92+C98+C102+C107+C111+C116+C127+C145+C149+C159+C163+C170+C177+C181+C185+C190+C195+C200+C205+C217</f>
        <v>157</v>
      </c>
      <c r="D229" s="17">
        <f>D63+D67+D88+D92+D98+D102+D107+D111+D116+D127+D145+D149+D159+D163+D170+D177+D181+D185+D190+D195+D200+D205+D217</f>
        <v>76</v>
      </c>
      <c r="E229" s="17">
        <f t="shared" si="10"/>
        <v>233</v>
      </c>
      <c r="F229" s="17">
        <f>F63+F67+F88+F92+F98+F102+F107+F111+F116+F127+F145+F149+F159+F163+F170+F177+F181+F185+F190+F195+F200+F205+F217</f>
        <v>20</v>
      </c>
      <c r="G229" s="17">
        <f>G63+G67+G88+G92+G98+G102+G107+G111+G116+G127+G145+G149+G159+G163+G170+G177+G181+G185+G190+G195+G200+G205+G217</f>
        <v>12</v>
      </c>
      <c r="H229" s="17">
        <f t="shared" si="11"/>
        <v>32</v>
      </c>
      <c r="I229" s="17">
        <f t="shared" si="12"/>
        <v>265</v>
      </c>
    </row>
    <row r="230" spans="1:9" s="18" customFormat="1" ht="12" customHeight="1" x14ac:dyDescent="0.3">
      <c r="A230" s="8"/>
      <c r="B230" s="21" t="s">
        <v>75</v>
      </c>
      <c r="C230" s="17">
        <f>C68+C80+C93+C103+C117+C135+C150+C173+C186+C191+C196+C201+C206+C210+C218</f>
        <v>168</v>
      </c>
      <c r="D230" s="17">
        <f>D68+D80+D93+D103+D117+D135+D150+D173+D186+D191+D196+D201+D206+D210+D218</f>
        <v>91</v>
      </c>
      <c r="E230" s="17">
        <f t="shared" si="10"/>
        <v>259</v>
      </c>
      <c r="F230" s="17">
        <f>F68+F80+F93+F103+F117+F135+F150+F173+F186+F191+F196+F201+F206+F210+F218</f>
        <v>19</v>
      </c>
      <c r="G230" s="17">
        <f>G68+G80+G93+G103+G117+G135+G150+G173+G186+G191+G196+G201+G206+G210+G218</f>
        <v>15</v>
      </c>
      <c r="H230" s="17">
        <f t="shared" si="11"/>
        <v>34</v>
      </c>
      <c r="I230" s="17">
        <f t="shared" si="12"/>
        <v>293</v>
      </c>
    </row>
    <row r="231" spans="1:9" s="18" customFormat="1" ht="12" customHeight="1" x14ac:dyDescent="0.3">
      <c r="A231" s="8"/>
      <c r="B231" s="21" t="s">
        <v>259</v>
      </c>
      <c r="C231" s="17">
        <f t="shared" ref="C231:D233" si="13">C224</f>
        <v>7</v>
      </c>
      <c r="D231" s="17">
        <f t="shared" si="13"/>
        <v>8</v>
      </c>
      <c r="E231" s="17">
        <f t="shared" si="10"/>
        <v>15</v>
      </c>
      <c r="F231" s="17">
        <f t="shared" ref="F231:G233" si="14">F224</f>
        <v>46</v>
      </c>
      <c r="G231" s="17">
        <f t="shared" si="14"/>
        <v>30</v>
      </c>
      <c r="H231" s="17">
        <f t="shared" si="11"/>
        <v>76</v>
      </c>
      <c r="I231" s="17">
        <f t="shared" si="12"/>
        <v>91</v>
      </c>
    </row>
    <row r="232" spans="1:9" s="18" customFormat="1" ht="15" customHeight="1" x14ac:dyDescent="0.3">
      <c r="A232" s="8"/>
      <c r="B232" s="21" t="s">
        <v>275</v>
      </c>
      <c r="C232" s="17">
        <f t="shared" si="13"/>
        <v>25</v>
      </c>
      <c r="D232" s="17">
        <f t="shared" si="13"/>
        <v>14</v>
      </c>
      <c r="E232" s="17">
        <f t="shared" si="10"/>
        <v>39</v>
      </c>
      <c r="F232" s="17">
        <f t="shared" si="14"/>
        <v>1</v>
      </c>
      <c r="G232" s="17">
        <f t="shared" si="14"/>
        <v>0</v>
      </c>
      <c r="H232" s="17">
        <f t="shared" si="11"/>
        <v>1</v>
      </c>
      <c r="I232" s="17">
        <f t="shared" si="12"/>
        <v>40</v>
      </c>
    </row>
    <row r="233" spans="1:9" s="18" customFormat="1" ht="12" customHeight="1" x14ac:dyDescent="0.3">
      <c r="A233" s="8"/>
      <c r="B233" s="21" t="s">
        <v>58</v>
      </c>
      <c r="C233" s="17">
        <f t="shared" si="13"/>
        <v>8</v>
      </c>
      <c r="D233" s="17">
        <f t="shared" si="13"/>
        <v>8</v>
      </c>
      <c r="E233" s="17">
        <f t="shared" si="10"/>
        <v>16</v>
      </c>
      <c r="F233" s="17">
        <f t="shared" si="14"/>
        <v>5</v>
      </c>
      <c r="G233" s="17">
        <f t="shared" si="14"/>
        <v>4</v>
      </c>
      <c r="H233" s="17">
        <f t="shared" si="11"/>
        <v>9</v>
      </c>
      <c r="I233" s="17">
        <f t="shared" si="12"/>
        <v>25</v>
      </c>
    </row>
    <row r="234" spans="1:9" s="18" customFormat="1" ht="12" customHeight="1" x14ac:dyDescent="0.3">
      <c r="A234" s="8"/>
      <c r="B234" s="21" t="s">
        <v>240</v>
      </c>
      <c r="C234" s="17">
        <f>SUM(C228:C233)</f>
        <v>2041</v>
      </c>
      <c r="D234" s="17">
        <f>SUM(D228:D233)</f>
        <v>1421</v>
      </c>
      <c r="E234" s="17">
        <f t="shared" si="10"/>
        <v>3462</v>
      </c>
      <c r="F234" s="17">
        <f>SUM(F228:F233)</f>
        <v>523</v>
      </c>
      <c r="G234" s="17">
        <f>SUM(G228:G233)</f>
        <v>385</v>
      </c>
      <c r="H234" s="17">
        <f t="shared" si="11"/>
        <v>908</v>
      </c>
      <c r="I234" s="17">
        <f>E234+H234</f>
        <v>4370</v>
      </c>
    </row>
    <row r="235" spans="1:9" s="18" customFormat="1" ht="9.5" customHeight="1" x14ac:dyDescent="0.3">
      <c r="A235" s="8"/>
      <c r="B235" s="8"/>
      <c r="C235" s="16"/>
      <c r="D235" s="16"/>
      <c r="E235" s="16"/>
      <c r="F235" s="16"/>
      <c r="G235" s="16"/>
      <c r="H235" s="16"/>
      <c r="I235" s="17"/>
    </row>
    <row r="236" spans="1:9" s="18" customFormat="1" ht="15" customHeight="1" x14ac:dyDescent="0.3">
      <c r="A236" s="46" t="s">
        <v>276</v>
      </c>
      <c r="B236" s="38"/>
      <c r="C236" s="16"/>
      <c r="D236" s="16"/>
      <c r="E236" s="16"/>
      <c r="F236" s="16"/>
      <c r="G236" s="16"/>
      <c r="H236" s="16"/>
      <c r="I236" s="16"/>
    </row>
    <row r="237" spans="1:9" s="18" customFormat="1" ht="12" customHeight="1" x14ac:dyDescent="0.3">
      <c r="A237" s="8"/>
      <c r="B237" s="8" t="s">
        <v>116</v>
      </c>
      <c r="C237" s="16">
        <v>0</v>
      </c>
      <c r="D237" s="16">
        <v>1</v>
      </c>
      <c r="E237" s="16">
        <f>C237+D237</f>
        <v>1</v>
      </c>
      <c r="F237" s="16">
        <v>0</v>
      </c>
      <c r="G237" s="16">
        <v>1</v>
      </c>
      <c r="H237" s="16">
        <f>F237+G237</f>
        <v>1</v>
      </c>
      <c r="I237" s="16">
        <f>E237+H237</f>
        <v>2</v>
      </c>
    </row>
    <row r="238" spans="1:9" s="18" customFormat="1" ht="12" customHeight="1" x14ac:dyDescent="0.3">
      <c r="A238" s="8"/>
      <c r="B238" s="8" t="s">
        <v>117</v>
      </c>
      <c r="C238" s="16"/>
      <c r="D238" s="16"/>
      <c r="E238" s="16"/>
      <c r="F238" s="16"/>
      <c r="G238" s="16"/>
      <c r="H238" s="16"/>
      <c r="I238" s="16"/>
    </row>
    <row r="239" spans="1:9" s="18" customFormat="1" ht="12" customHeight="1" x14ac:dyDescent="0.3">
      <c r="A239" s="8"/>
      <c r="B239" s="19" t="s">
        <v>118</v>
      </c>
      <c r="C239" s="16">
        <v>111</v>
      </c>
      <c r="D239" s="16">
        <v>111</v>
      </c>
      <c r="E239" s="16">
        <f>C239+D239</f>
        <v>222</v>
      </c>
      <c r="F239" s="16">
        <v>12</v>
      </c>
      <c r="G239" s="16">
        <v>14</v>
      </c>
      <c r="H239" s="16">
        <f>F239+G239</f>
        <v>26</v>
      </c>
      <c r="I239" s="16">
        <f>E239+H239</f>
        <v>248</v>
      </c>
    </row>
    <row r="240" spans="1:9" s="18" customFormat="1" ht="12" customHeight="1" x14ac:dyDescent="0.3">
      <c r="A240" s="8"/>
      <c r="B240" s="19" t="s">
        <v>119</v>
      </c>
      <c r="C240" s="16">
        <v>23</v>
      </c>
      <c r="D240" s="16">
        <v>69</v>
      </c>
      <c r="E240" s="16">
        <f>C240+D240</f>
        <v>92</v>
      </c>
      <c r="F240" s="16">
        <v>5</v>
      </c>
      <c r="G240" s="16">
        <v>8</v>
      </c>
      <c r="H240" s="16">
        <f>F240+G240</f>
        <v>13</v>
      </c>
      <c r="I240" s="16">
        <f>E240+H240</f>
        <v>105</v>
      </c>
    </row>
    <row r="241" spans="1:9" s="18" customFormat="1" ht="12" customHeight="1" x14ac:dyDescent="0.3">
      <c r="A241" s="8"/>
      <c r="B241" s="19" t="s">
        <v>120</v>
      </c>
      <c r="C241" s="16">
        <v>2</v>
      </c>
      <c r="D241" s="16">
        <v>3</v>
      </c>
      <c r="E241" s="16">
        <f>C241+D241</f>
        <v>5</v>
      </c>
      <c r="F241" s="16">
        <v>1</v>
      </c>
      <c r="G241" s="16">
        <v>3</v>
      </c>
      <c r="H241" s="16">
        <f>F241+G241</f>
        <v>4</v>
      </c>
      <c r="I241" s="16">
        <f>E241+H241</f>
        <v>9</v>
      </c>
    </row>
    <row r="242" spans="1:9" s="18" customFormat="1" ht="12" customHeight="1" x14ac:dyDescent="0.3">
      <c r="A242" s="8"/>
      <c r="B242" s="19" t="s">
        <v>40</v>
      </c>
      <c r="C242" s="16">
        <f>SUM(C239:C241)</f>
        <v>136</v>
      </c>
      <c r="D242" s="16">
        <f>SUM(D239:D241)</f>
        <v>183</v>
      </c>
      <c r="E242" s="16">
        <f>C242+D242</f>
        <v>319</v>
      </c>
      <c r="F242" s="16">
        <f>SUM(F239:F241)</f>
        <v>18</v>
      </c>
      <c r="G242" s="16">
        <f>SUM(G239:G241)</f>
        <v>25</v>
      </c>
      <c r="H242" s="16">
        <f>F242+G242</f>
        <v>43</v>
      </c>
      <c r="I242" s="16">
        <f>E242+H242</f>
        <v>362</v>
      </c>
    </row>
    <row r="243" spans="1:9" s="18" customFormat="1" ht="12" customHeight="1" x14ac:dyDescent="0.3">
      <c r="A243" s="8"/>
      <c r="B243" s="8" t="s">
        <v>121</v>
      </c>
      <c r="C243" s="16"/>
      <c r="D243" s="16"/>
      <c r="E243" s="16"/>
      <c r="F243" s="16"/>
      <c r="G243" s="16"/>
      <c r="H243" s="16"/>
      <c r="I243" s="16"/>
    </row>
    <row r="244" spans="1:9" s="18" customFormat="1" ht="12" customHeight="1" x14ac:dyDescent="0.3">
      <c r="A244" s="8"/>
      <c r="B244" s="19" t="s">
        <v>122</v>
      </c>
      <c r="C244" s="16">
        <v>32</v>
      </c>
      <c r="D244" s="16">
        <v>45</v>
      </c>
      <c r="E244" s="16">
        <f>C244+D244</f>
        <v>77</v>
      </c>
      <c r="F244" s="16">
        <v>2</v>
      </c>
      <c r="G244" s="16">
        <v>4</v>
      </c>
      <c r="H244" s="16">
        <f>F244+G244</f>
        <v>6</v>
      </c>
      <c r="I244" s="16">
        <f>E244+H244</f>
        <v>83</v>
      </c>
    </row>
    <row r="245" spans="1:9" s="18" customFormat="1" ht="12" customHeight="1" x14ac:dyDescent="0.3">
      <c r="A245" s="8"/>
      <c r="B245" s="19" t="s">
        <v>123</v>
      </c>
      <c r="C245" s="16">
        <v>0</v>
      </c>
      <c r="D245" s="16">
        <v>0</v>
      </c>
      <c r="E245" s="16">
        <f>C245+D245</f>
        <v>0</v>
      </c>
      <c r="F245" s="16">
        <v>0</v>
      </c>
      <c r="G245" s="16">
        <v>0</v>
      </c>
      <c r="H245" s="16">
        <f>F245+G245</f>
        <v>0</v>
      </c>
      <c r="I245" s="16">
        <f>E245+H245</f>
        <v>0</v>
      </c>
    </row>
    <row r="246" spans="1:9" s="18" customFormat="1" ht="12" customHeight="1" x14ac:dyDescent="0.3">
      <c r="A246" s="8"/>
      <c r="B246" s="19" t="s">
        <v>40</v>
      </c>
      <c r="C246" s="16">
        <f>SUM(C244:C245)</f>
        <v>32</v>
      </c>
      <c r="D246" s="16">
        <f>SUM(D244:D245)</f>
        <v>45</v>
      </c>
      <c r="E246" s="16">
        <f>C246+D246</f>
        <v>77</v>
      </c>
      <c r="F246" s="16">
        <f>SUM(F244:F245)</f>
        <v>2</v>
      </c>
      <c r="G246" s="16">
        <f>SUM(G244:G245)</f>
        <v>4</v>
      </c>
      <c r="H246" s="16">
        <f>F246+G246</f>
        <v>6</v>
      </c>
      <c r="I246" s="16">
        <f>E246+H246</f>
        <v>83</v>
      </c>
    </row>
    <row r="247" spans="1:9" s="18" customFormat="1" ht="12" customHeight="1" x14ac:dyDescent="0.3">
      <c r="A247" s="8"/>
      <c r="B247" s="8" t="s">
        <v>124</v>
      </c>
      <c r="C247" s="16"/>
      <c r="D247" s="16"/>
      <c r="E247" s="16"/>
      <c r="F247" s="16"/>
      <c r="G247" s="16"/>
      <c r="H247" s="16"/>
      <c r="I247" s="16"/>
    </row>
    <row r="248" spans="1:9" s="18" customFormat="1" ht="12" customHeight="1" x14ac:dyDescent="0.3">
      <c r="A248" s="8"/>
      <c r="B248" s="19" t="s">
        <v>125</v>
      </c>
      <c r="C248" s="16">
        <v>4</v>
      </c>
      <c r="D248" s="16">
        <v>5</v>
      </c>
      <c r="E248" s="16">
        <f t="shared" ref="E248:E255" si="15">C248+D248</f>
        <v>9</v>
      </c>
      <c r="F248" s="16">
        <v>2</v>
      </c>
      <c r="G248" s="16">
        <v>4</v>
      </c>
      <c r="H248" s="16">
        <f t="shared" ref="H248:H255" si="16">F248+G248</f>
        <v>6</v>
      </c>
      <c r="I248" s="16">
        <f t="shared" ref="I248:I255" si="17">E248+H248</f>
        <v>15</v>
      </c>
    </row>
    <row r="249" spans="1:9" s="18" customFormat="1" ht="12" customHeight="1" x14ac:dyDescent="0.3">
      <c r="A249" s="8"/>
      <c r="B249" s="19" t="s">
        <v>126</v>
      </c>
      <c r="C249" s="16">
        <v>28</v>
      </c>
      <c r="D249" s="16">
        <v>11</v>
      </c>
      <c r="E249" s="16">
        <f t="shared" si="15"/>
        <v>39</v>
      </c>
      <c r="F249" s="16">
        <v>6</v>
      </c>
      <c r="G249" s="16">
        <v>4</v>
      </c>
      <c r="H249" s="16">
        <f t="shared" si="16"/>
        <v>10</v>
      </c>
      <c r="I249" s="16">
        <f t="shared" si="17"/>
        <v>49</v>
      </c>
    </row>
    <row r="250" spans="1:9" s="18" customFormat="1" ht="12" customHeight="1" x14ac:dyDescent="0.3">
      <c r="A250" s="8"/>
      <c r="B250" s="19" t="s">
        <v>127</v>
      </c>
      <c r="C250" s="16">
        <v>0</v>
      </c>
      <c r="D250" s="16">
        <v>0</v>
      </c>
      <c r="E250" s="16">
        <f t="shared" si="15"/>
        <v>0</v>
      </c>
      <c r="F250" s="16">
        <v>0</v>
      </c>
      <c r="G250" s="16">
        <v>0</v>
      </c>
      <c r="H250" s="16">
        <f t="shared" si="16"/>
        <v>0</v>
      </c>
      <c r="I250" s="16">
        <f t="shared" si="17"/>
        <v>0</v>
      </c>
    </row>
    <row r="251" spans="1:9" s="18" customFormat="1" ht="12" customHeight="1" x14ac:dyDescent="0.3">
      <c r="A251" s="8"/>
      <c r="B251" s="19" t="s">
        <v>40</v>
      </c>
      <c r="C251" s="16">
        <f>SUM(C248:C250)</f>
        <v>32</v>
      </c>
      <c r="D251" s="16">
        <f>SUM(D248:D250)</f>
        <v>16</v>
      </c>
      <c r="E251" s="16">
        <f t="shared" si="15"/>
        <v>48</v>
      </c>
      <c r="F251" s="16">
        <f>SUM(F248:F250)</f>
        <v>8</v>
      </c>
      <c r="G251" s="16">
        <f>SUM(G248:G250)</f>
        <v>8</v>
      </c>
      <c r="H251" s="16">
        <f t="shared" si="16"/>
        <v>16</v>
      </c>
      <c r="I251" s="16">
        <f t="shared" si="17"/>
        <v>64</v>
      </c>
    </row>
    <row r="252" spans="1:9" s="18" customFormat="1" ht="12" customHeight="1" x14ac:dyDescent="0.3">
      <c r="A252" s="8"/>
      <c r="B252" s="8" t="s">
        <v>128</v>
      </c>
      <c r="C252" s="16">
        <v>471</v>
      </c>
      <c r="D252" s="16">
        <v>523</v>
      </c>
      <c r="E252" s="16">
        <f t="shared" si="15"/>
        <v>994</v>
      </c>
      <c r="F252" s="16">
        <v>34</v>
      </c>
      <c r="G252" s="16">
        <v>41</v>
      </c>
      <c r="H252" s="16">
        <f t="shared" si="16"/>
        <v>75</v>
      </c>
      <c r="I252" s="16">
        <f t="shared" si="17"/>
        <v>1069</v>
      </c>
    </row>
    <row r="253" spans="1:9" s="18" customFormat="1" ht="12" customHeight="1" x14ac:dyDescent="0.3">
      <c r="A253" s="8"/>
      <c r="B253" s="8" t="s">
        <v>129</v>
      </c>
      <c r="C253" s="16">
        <v>0</v>
      </c>
      <c r="D253" s="16">
        <v>0</v>
      </c>
      <c r="E253" s="16">
        <f t="shared" si="15"/>
        <v>0</v>
      </c>
      <c r="F253" s="16">
        <v>0</v>
      </c>
      <c r="G253" s="16">
        <v>0</v>
      </c>
      <c r="H253" s="16">
        <f t="shared" si="16"/>
        <v>0</v>
      </c>
      <c r="I253" s="16">
        <f t="shared" si="17"/>
        <v>0</v>
      </c>
    </row>
    <row r="254" spans="1:9" s="18" customFormat="1" ht="12" customHeight="1" x14ac:dyDescent="0.3">
      <c r="A254" s="8"/>
      <c r="B254" s="8" t="s">
        <v>130</v>
      </c>
      <c r="C254" s="16">
        <v>8</v>
      </c>
      <c r="D254" s="16">
        <v>8</v>
      </c>
      <c r="E254" s="16">
        <f t="shared" si="15"/>
        <v>16</v>
      </c>
      <c r="F254" s="16">
        <v>3</v>
      </c>
      <c r="G254" s="16">
        <v>1</v>
      </c>
      <c r="H254" s="16">
        <f t="shared" si="16"/>
        <v>4</v>
      </c>
      <c r="I254" s="16">
        <f t="shared" si="17"/>
        <v>20</v>
      </c>
    </row>
    <row r="255" spans="1:9" s="18" customFormat="1" ht="12" customHeight="1" x14ac:dyDescent="0.3">
      <c r="A255" s="8"/>
      <c r="B255" s="8" t="s">
        <v>131</v>
      </c>
      <c r="C255" s="16">
        <v>36</v>
      </c>
      <c r="D255" s="16">
        <v>24</v>
      </c>
      <c r="E255" s="16">
        <f t="shared" si="15"/>
        <v>60</v>
      </c>
      <c r="F255" s="16">
        <v>3</v>
      </c>
      <c r="G255" s="16">
        <v>6</v>
      </c>
      <c r="H255" s="16">
        <f t="shared" si="16"/>
        <v>9</v>
      </c>
      <c r="I255" s="16">
        <f t="shared" si="17"/>
        <v>69</v>
      </c>
    </row>
    <row r="256" spans="1:9" s="18" customFormat="1" ht="12" customHeight="1" x14ac:dyDescent="0.3">
      <c r="A256" s="8"/>
      <c r="B256" s="35" t="s">
        <v>132</v>
      </c>
      <c r="C256" s="16"/>
      <c r="D256" s="16"/>
      <c r="E256" s="16"/>
      <c r="F256" s="16"/>
      <c r="G256" s="16"/>
      <c r="H256" s="16"/>
      <c r="I256" s="16"/>
    </row>
    <row r="257" spans="1:9" s="18" customFormat="1" ht="12" customHeight="1" x14ac:dyDescent="0.3">
      <c r="A257" s="8"/>
      <c r="B257" s="19" t="s">
        <v>133</v>
      </c>
      <c r="C257" s="16">
        <v>13</v>
      </c>
      <c r="D257" s="16">
        <v>10</v>
      </c>
      <c r="E257" s="16">
        <f t="shared" ref="E257:E262" si="18">C257+D257</f>
        <v>23</v>
      </c>
      <c r="F257" s="16">
        <v>1</v>
      </c>
      <c r="G257" s="16">
        <v>4</v>
      </c>
      <c r="H257" s="16">
        <f t="shared" ref="H257:H262" si="19">F257+G257</f>
        <v>5</v>
      </c>
      <c r="I257" s="16">
        <f t="shared" ref="I257:I262" si="20">E257+H257</f>
        <v>28</v>
      </c>
    </row>
    <row r="258" spans="1:9" s="18" customFormat="1" ht="12" customHeight="1" x14ac:dyDescent="0.3">
      <c r="A258" s="8"/>
      <c r="B258" s="19" t="s">
        <v>40</v>
      </c>
      <c r="C258" s="16">
        <f>SUM(C257)</f>
        <v>13</v>
      </c>
      <c r="D258" s="16">
        <f>SUM(D257)</f>
        <v>10</v>
      </c>
      <c r="E258" s="16">
        <f t="shared" si="18"/>
        <v>23</v>
      </c>
      <c r="F258" s="16">
        <f>SUM(F257)</f>
        <v>1</v>
      </c>
      <c r="G258" s="16">
        <f>SUM(G257)</f>
        <v>4</v>
      </c>
      <c r="H258" s="16">
        <f t="shared" si="19"/>
        <v>5</v>
      </c>
      <c r="I258" s="16">
        <f t="shared" si="20"/>
        <v>28</v>
      </c>
    </row>
    <row r="259" spans="1:9" s="18" customFormat="1" ht="12" customHeight="1" x14ac:dyDescent="0.3">
      <c r="A259" s="8"/>
      <c r="B259" s="8" t="s">
        <v>57</v>
      </c>
      <c r="C259" s="16">
        <v>0</v>
      </c>
      <c r="D259" s="16">
        <v>0</v>
      </c>
      <c r="E259" s="16">
        <f t="shared" si="18"/>
        <v>0</v>
      </c>
      <c r="F259" s="16">
        <v>0</v>
      </c>
      <c r="G259" s="16">
        <v>0</v>
      </c>
      <c r="H259" s="16">
        <f t="shared" si="19"/>
        <v>0</v>
      </c>
      <c r="I259" s="16">
        <f t="shared" si="20"/>
        <v>0</v>
      </c>
    </row>
    <row r="260" spans="1:9" s="18" customFormat="1" ht="15" customHeight="1" x14ac:dyDescent="0.3">
      <c r="A260" s="8"/>
      <c r="B260" s="8" t="s">
        <v>274</v>
      </c>
      <c r="C260" s="16">
        <v>3</v>
      </c>
      <c r="D260" s="16">
        <v>4</v>
      </c>
      <c r="E260" s="16">
        <f t="shared" si="18"/>
        <v>7</v>
      </c>
      <c r="F260" s="16">
        <v>2</v>
      </c>
      <c r="G260" s="16">
        <v>1</v>
      </c>
      <c r="H260" s="16">
        <f t="shared" si="19"/>
        <v>3</v>
      </c>
      <c r="I260" s="16">
        <f t="shared" si="20"/>
        <v>10</v>
      </c>
    </row>
    <row r="261" spans="1:9" s="18" customFormat="1" ht="12" customHeight="1" x14ac:dyDescent="0.3">
      <c r="A261" s="8"/>
      <c r="B261" s="8" t="s">
        <v>58</v>
      </c>
      <c r="C261" s="16">
        <v>30</v>
      </c>
      <c r="D261" s="16">
        <v>16</v>
      </c>
      <c r="E261" s="16">
        <f t="shared" si="18"/>
        <v>46</v>
      </c>
      <c r="F261" s="16">
        <v>0</v>
      </c>
      <c r="G261" s="16">
        <v>0</v>
      </c>
      <c r="H261" s="16">
        <f t="shared" si="19"/>
        <v>0</v>
      </c>
      <c r="I261" s="16">
        <f t="shared" si="20"/>
        <v>46</v>
      </c>
    </row>
    <row r="262" spans="1:9" s="18" customFormat="1" ht="12" customHeight="1" x14ac:dyDescent="0.3">
      <c r="A262" s="8"/>
      <c r="B262" s="21" t="s">
        <v>240</v>
      </c>
      <c r="C262" s="17">
        <f>C237+C242+C246+C251+C252+C253+C254+C255+C258+C259+C260+C261</f>
        <v>761</v>
      </c>
      <c r="D262" s="17">
        <f>D237+D242+D246+D251+D252+D253+D254+D255+D258+D259+D260+D261</f>
        <v>830</v>
      </c>
      <c r="E262" s="17">
        <f t="shared" si="18"/>
        <v>1591</v>
      </c>
      <c r="F262" s="17">
        <f>F237+F242+F246+F251+F252+F253+F254+F255+F258+F259+F260+F261</f>
        <v>71</v>
      </c>
      <c r="G262" s="17">
        <f>G237+G242+G246+G251+G252+G253+G254+G255+G258+G259+G260+G261</f>
        <v>91</v>
      </c>
      <c r="H262" s="17">
        <f t="shared" si="19"/>
        <v>162</v>
      </c>
      <c r="I262" s="17">
        <f t="shared" si="20"/>
        <v>1753</v>
      </c>
    </row>
    <row r="263" spans="1:9" s="18" customFormat="1" ht="9.5" customHeight="1" x14ac:dyDescent="0.3">
      <c r="A263" s="8"/>
      <c r="B263" s="8"/>
      <c r="C263" s="16"/>
      <c r="D263" s="16"/>
      <c r="E263" s="16"/>
      <c r="F263" s="16"/>
      <c r="G263" s="16"/>
      <c r="H263" s="16"/>
      <c r="I263" s="17"/>
    </row>
    <row r="264" spans="1:9" s="18" customFormat="1" ht="12" customHeight="1" x14ac:dyDescent="0.3">
      <c r="A264" s="46" t="s">
        <v>63</v>
      </c>
      <c r="B264" s="38"/>
      <c r="C264" s="16"/>
      <c r="D264" s="16"/>
      <c r="E264" s="16"/>
      <c r="F264" s="16"/>
      <c r="G264" s="16"/>
      <c r="H264" s="16"/>
      <c r="I264" s="17"/>
    </row>
    <row r="265" spans="1:9" s="18" customFormat="1" ht="12" customHeight="1" x14ac:dyDescent="0.3">
      <c r="A265" s="8"/>
      <c r="B265" s="8" t="s">
        <v>134</v>
      </c>
      <c r="C265" s="16"/>
      <c r="D265" s="16"/>
      <c r="E265" s="16"/>
      <c r="F265" s="16"/>
      <c r="G265" s="16"/>
      <c r="H265" s="16"/>
      <c r="I265" s="17"/>
    </row>
    <row r="266" spans="1:9" s="18" customFormat="1" ht="12" customHeight="1" x14ac:dyDescent="0.3">
      <c r="A266" s="8"/>
      <c r="B266" s="19" t="s">
        <v>85</v>
      </c>
      <c r="C266" s="16">
        <v>22</v>
      </c>
      <c r="D266" s="16">
        <v>1</v>
      </c>
      <c r="E266" s="16">
        <f t="shared" ref="E266:E278" si="21">C266+D266</f>
        <v>23</v>
      </c>
      <c r="F266" s="16">
        <v>1</v>
      </c>
      <c r="G266" s="16">
        <v>0</v>
      </c>
      <c r="H266" s="16">
        <f t="shared" ref="H266:H278" si="22">F266+G266</f>
        <v>1</v>
      </c>
      <c r="I266" s="16">
        <f t="shared" ref="I266:I278" si="23">E266+H266</f>
        <v>24</v>
      </c>
    </row>
    <row r="267" spans="1:9" s="18" customFormat="1" ht="12" customHeight="1" x14ac:dyDescent="0.3">
      <c r="A267" s="8"/>
      <c r="B267" s="19" t="s">
        <v>135</v>
      </c>
      <c r="C267" s="16">
        <v>1</v>
      </c>
      <c r="D267" s="16">
        <v>0</v>
      </c>
      <c r="E267" s="16">
        <f t="shared" si="21"/>
        <v>1</v>
      </c>
      <c r="F267" s="16">
        <v>0</v>
      </c>
      <c r="G267" s="16">
        <v>0</v>
      </c>
      <c r="H267" s="16">
        <f t="shared" si="22"/>
        <v>0</v>
      </c>
      <c r="I267" s="16">
        <f t="shared" si="23"/>
        <v>1</v>
      </c>
    </row>
    <row r="268" spans="1:9" s="18" customFormat="1" ht="12" customHeight="1" x14ac:dyDescent="0.3">
      <c r="A268" s="8"/>
      <c r="B268" s="19" t="s">
        <v>89</v>
      </c>
      <c r="C268" s="16">
        <v>4</v>
      </c>
      <c r="D268" s="16">
        <v>0</v>
      </c>
      <c r="E268" s="16">
        <f t="shared" si="21"/>
        <v>4</v>
      </c>
      <c r="F268" s="16">
        <v>0</v>
      </c>
      <c r="G268" s="16">
        <v>0</v>
      </c>
      <c r="H268" s="16">
        <f t="shared" si="22"/>
        <v>0</v>
      </c>
      <c r="I268" s="16">
        <f t="shared" si="23"/>
        <v>4</v>
      </c>
    </row>
    <row r="269" spans="1:9" s="18" customFormat="1" ht="12" customHeight="1" x14ac:dyDescent="0.3">
      <c r="A269" s="8"/>
      <c r="B269" s="19" t="s">
        <v>136</v>
      </c>
      <c r="C269" s="16">
        <v>7</v>
      </c>
      <c r="D269" s="16">
        <v>0</v>
      </c>
      <c r="E269" s="16">
        <f t="shared" si="21"/>
        <v>7</v>
      </c>
      <c r="F269" s="16">
        <v>1</v>
      </c>
      <c r="G269" s="16">
        <v>0</v>
      </c>
      <c r="H269" s="16">
        <f t="shared" si="22"/>
        <v>1</v>
      </c>
      <c r="I269" s="16">
        <f t="shared" si="23"/>
        <v>8</v>
      </c>
    </row>
    <row r="270" spans="1:9" s="18" customFormat="1" ht="12" customHeight="1" x14ac:dyDescent="0.3">
      <c r="A270" s="8"/>
      <c r="B270" s="19" t="s">
        <v>93</v>
      </c>
      <c r="C270" s="16">
        <v>19</v>
      </c>
      <c r="D270" s="16">
        <v>0</v>
      </c>
      <c r="E270" s="16">
        <f t="shared" si="21"/>
        <v>19</v>
      </c>
      <c r="F270" s="16">
        <v>0</v>
      </c>
      <c r="G270" s="16">
        <v>0</v>
      </c>
      <c r="H270" s="16">
        <f t="shared" si="22"/>
        <v>0</v>
      </c>
      <c r="I270" s="16">
        <f t="shared" si="23"/>
        <v>19</v>
      </c>
    </row>
    <row r="271" spans="1:9" s="18" customFormat="1" ht="12" customHeight="1" x14ac:dyDescent="0.3">
      <c r="A271" s="8"/>
      <c r="B271" s="19" t="s">
        <v>137</v>
      </c>
      <c r="C271" s="16">
        <v>2</v>
      </c>
      <c r="D271" s="16">
        <v>0</v>
      </c>
      <c r="E271" s="16">
        <f t="shared" si="21"/>
        <v>2</v>
      </c>
      <c r="F271" s="16">
        <v>0</v>
      </c>
      <c r="G271" s="16">
        <v>0</v>
      </c>
      <c r="H271" s="16">
        <f t="shared" si="22"/>
        <v>0</v>
      </c>
      <c r="I271" s="16">
        <f t="shared" si="23"/>
        <v>2</v>
      </c>
    </row>
    <row r="272" spans="1:9" s="18" customFormat="1" ht="12" customHeight="1" x14ac:dyDescent="0.3">
      <c r="A272" s="8"/>
      <c r="B272" s="19" t="s">
        <v>99</v>
      </c>
      <c r="C272" s="16">
        <v>23</v>
      </c>
      <c r="D272" s="16">
        <v>3</v>
      </c>
      <c r="E272" s="16">
        <f t="shared" si="21"/>
        <v>26</v>
      </c>
      <c r="F272" s="16">
        <v>1</v>
      </c>
      <c r="G272" s="16">
        <v>0</v>
      </c>
      <c r="H272" s="16">
        <f t="shared" si="22"/>
        <v>1</v>
      </c>
      <c r="I272" s="16">
        <f t="shared" si="23"/>
        <v>27</v>
      </c>
    </row>
    <row r="273" spans="1:9" s="18" customFormat="1" ht="12" customHeight="1" x14ac:dyDescent="0.3">
      <c r="A273" s="8"/>
      <c r="B273" s="19" t="s">
        <v>103</v>
      </c>
      <c r="C273" s="16">
        <v>1</v>
      </c>
      <c r="D273" s="16">
        <v>0</v>
      </c>
      <c r="E273" s="16">
        <f t="shared" si="21"/>
        <v>1</v>
      </c>
      <c r="F273" s="16">
        <v>1</v>
      </c>
      <c r="G273" s="16">
        <v>0</v>
      </c>
      <c r="H273" s="16">
        <f t="shared" si="22"/>
        <v>1</v>
      </c>
      <c r="I273" s="16">
        <f t="shared" si="23"/>
        <v>2</v>
      </c>
    </row>
    <row r="274" spans="1:9" s="18" customFormat="1" ht="12" customHeight="1" x14ac:dyDescent="0.3">
      <c r="A274" s="8"/>
      <c r="B274" s="19" t="s">
        <v>138</v>
      </c>
      <c r="C274" s="16">
        <v>4</v>
      </c>
      <c r="D274" s="16">
        <v>0</v>
      </c>
      <c r="E274" s="16">
        <f t="shared" si="21"/>
        <v>4</v>
      </c>
      <c r="F274" s="16">
        <v>0</v>
      </c>
      <c r="G274" s="16">
        <v>0</v>
      </c>
      <c r="H274" s="16">
        <f t="shared" si="22"/>
        <v>0</v>
      </c>
      <c r="I274" s="16">
        <f t="shared" si="23"/>
        <v>4</v>
      </c>
    </row>
    <row r="275" spans="1:9" s="18" customFormat="1" ht="12" customHeight="1" x14ac:dyDescent="0.3">
      <c r="A275" s="8"/>
      <c r="B275" s="19" t="s">
        <v>106</v>
      </c>
      <c r="C275" s="16">
        <v>5</v>
      </c>
      <c r="D275" s="16">
        <v>0</v>
      </c>
      <c r="E275" s="16">
        <f t="shared" si="21"/>
        <v>5</v>
      </c>
      <c r="F275" s="16">
        <v>0</v>
      </c>
      <c r="G275" s="16">
        <v>0</v>
      </c>
      <c r="H275" s="16">
        <f t="shared" si="22"/>
        <v>0</v>
      </c>
      <c r="I275" s="16">
        <f t="shared" si="23"/>
        <v>5</v>
      </c>
    </row>
    <row r="276" spans="1:9" s="18" customFormat="1" ht="12" customHeight="1" x14ac:dyDescent="0.3">
      <c r="A276" s="8"/>
      <c r="B276" s="19" t="s">
        <v>139</v>
      </c>
      <c r="C276" s="16">
        <v>13</v>
      </c>
      <c r="D276" s="16">
        <v>7</v>
      </c>
      <c r="E276" s="16">
        <f t="shared" si="21"/>
        <v>20</v>
      </c>
      <c r="F276" s="16">
        <v>1</v>
      </c>
      <c r="G276" s="16">
        <v>1</v>
      </c>
      <c r="H276" s="16">
        <f t="shared" si="22"/>
        <v>2</v>
      </c>
      <c r="I276" s="16">
        <f t="shared" si="23"/>
        <v>22</v>
      </c>
    </row>
    <row r="277" spans="1:9" s="18" customFormat="1" ht="12" customHeight="1" x14ac:dyDescent="0.3">
      <c r="A277" s="8"/>
      <c r="B277" s="19" t="s">
        <v>87</v>
      </c>
      <c r="C277" s="16">
        <v>2</v>
      </c>
      <c r="D277" s="16">
        <v>0</v>
      </c>
      <c r="E277" s="16">
        <f t="shared" si="21"/>
        <v>2</v>
      </c>
      <c r="F277" s="16">
        <v>0</v>
      </c>
      <c r="G277" s="16">
        <v>0</v>
      </c>
      <c r="H277" s="16">
        <f t="shared" si="22"/>
        <v>0</v>
      </c>
      <c r="I277" s="16">
        <f t="shared" si="23"/>
        <v>2</v>
      </c>
    </row>
    <row r="278" spans="1:9" s="18" customFormat="1" ht="12" customHeight="1" x14ac:dyDescent="0.3">
      <c r="A278" s="8"/>
      <c r="B278" s="19" t="s">
        <v>40</v>
      </c>
      <c r="C278" s="16">
        <f>SUM(C266:C277)</f>
        <v>103</v>
      </c>
      <c r="D278" s="16">
        <f>SUM(D266:D277)</f>
        <v>11</v>
      </c>
      <c r="E278" s="16">
        <f t="shared" si="21"/>
        <v>114</v>
      </c>
      <c r="F278" s="16">
        <f>SUM(F266:F277)</f>
        <v>5</v>
      </c>
      <c r="G278" s="16">
        <f>SUM(G266:G277)</f>
        <v>1</v>
      </c>
      <c r="H278" s="16">
        <f t="shared" si="22"/>
        <v>6</v>
      </c>
      <c r="I278" s="16">
        <f t="shared" si="23"/>
        <v>120</v>
      </c>
    </row>
    <row r="279" spans="1:9" s="18" customFormat="1" ht="12" customHeight="1" x14ac:dyDescent="0.3">
      <c r="A279" s="8"/>
      <c r="B279" s="8" t="s">
        <v>140</v>
      </c>
      <c r="C279" s="16"/>
      <c r="D279" s="16"/>
      <c r="E279" s="16"/>
      <c r="F279" s="16"/>
      <c r="G279" s="16"/>
      <c r="H279" s="16"/>
      <c r="I279" s="16"/>
    </row>
    <row r="280" spans="1:9" s="18" customFormat="1" ht="12" customHeight="1" x14ac:dyDescent="0.3">
      <c r="A280" s="8"/>
      <c r="B280" s="19" t="s">
        <v>141</v>
      </c>
      <c r="C280" s="16">
        <v>0</v>
      </c>
      <c r="D280" s="16">
        <v>0</v>
      </c>
      <c r="E280" s="16">
        <f t="shared" ref="E280:E294" si="24">C280+D280</f>
        <v>0</v>
      </c>
      <c r="F280" s="16">
        <v>0</v>
      </c>
      <c r="G280" s="16">
        <v>0</v>
      </c>
      <c r="H280" s="16">
        <f t="shared" ref="H280:H294" si="25">F280+G280</f>
        <v>0</v>
      </c>
      <c r="I280" s="16">
        <f t="shared" ref="I280:I294" si="26">E280+H280</f>
        <v>0</v>
      </c>
    </row>
    <row r="281" spans="1:9" s="18" customFormat="1" ht="12" customHeight="1" x14ac:dyDescent="0.3">
      <c r="A281" s="8"/>
      <c r="B281" s="19" t="s">
        <v>85</v>
      </c>
      <c r="C281" s="16">
        <v>15</v>
      </c>
      <c r="D281" s="16">
        <v>3</v>
      </c>
      <c r="E281" s="16">
        <f t="shared" si="24"/>
        <v>18</v>
      </c>
      <c r="F281" s="16">
        <v>1</v>
      </c>
      <c r="G281" s="16">
        <v>0</v>
      </c>
      <c r="H281" s="16">
        <f t="shared" si="25"/>
        <v>1</v>
      </c>
      <c r="I281" s="16">
        <f t="shared" si="26"/>
        <v>19</v>
      </c>
    </row>
    <row r="282" spans="1:9" s="18" customFormat="1" ht="12" customHeight="1" x14ac:dyDescent="0.3">
      <c r="A282" s="8"/>
      <c r="B282" s="19" t="s">
        <v>135</v>
      </c>
      <c r="C282" s="16">
        <v>1</v>
      </c>
      <c r="D282" s="16">
        <v>0</v>
      </c>
      <c r="E282" s="16">
        <f t="shared" si="24"/>
        <v>1</v>
      </c>
      <c r="F282" s="16">
        <v>0</v>
      </c>
      <c r="G282" s="16">
        <v>0</v>
      </c>
      <c r="H282" s="16">
        <f t="shared" si="25"/>
        <v>0</v>
      </c>
      <c r="I282" s="16">
        <f t="shared" si="26"/>
        <v>1</v>
      </c>
    </row>
    <row r="283" spans="1:9" s="18" customFormat="1" ht="12" customHeight="1" x14ac:dyDescent="0.3">
      <c r="A283" s="8"/>
      <c r="B283" s="19" t="s">
        <v>89</v>
      </c>
      <c r="C283" s="16">
        <v>4</v>
      </c>
      <c r="D283" s="16">
        <v>0</v>
      </c>
      <c r="E283" s="16">
        <f t="shared" si="24"/>
        <v>4</v>
      </c>
      <c r="F283" s="16">
        <v>0</v>
      </c>
      <c r="G283" s="16">
        <v>0</v>
      </c>
      <c r="H283" s="16">
        <f t="shared" si="25"/>
        <v>0</v>
      </c>
      <c r="I283" s="16">
        <f t="shared" si="26"/>
        <v>4</v>
      </c>
    </row>
    <row r="284" spans="1:9" s="18" customFormat="1" ht="12" customHeight="1" x14ac:dyDescent="0.3">
      <c r="A284" s="8"/>
      <c r="B284" s="19" t="s">
        <v>142</v>
      </c>
      <c r="C284" s="16">
        <v>3</v>
      </c>
      <c r="D284" s="16">
        <v>0</v>
      </c>
      <c r="E284" s="16">
        <f t="shared" si="24"/>
        <v>3</v>
      </c>
      <c r="F284" s="16">
        <v>0</v>
      </c>
      <c r="G284" s="16">
        <v>0</v>
      </c>
      <c r="H284" s="16">
        <f t="shared" si="25"/>
        <v>0</v>
      </c>
      <c r="I284" s="16">
        <f t="shared" si="26"/>
        <v>3</v>
      </c>
    </row>
    <row r="285" spans="1:9" s="18" customFormat="1" ht="12" customHeight="1" x14ac:dyDescent="0.3">
      <c r="A285" s="8"/>
      <c r="B285" s="19" t="s">
        <v>136</v>
      </c>
      <c r="C285" s="16">
        <v>13</v>
      </c>
      <c r="D285" s="16">
        <v>4</v>
      </c>
      <c r="E285" s="16">
        <f t="shared" si="24"/>
        <v>17</v>
      </c>
      <c r="F285" s="16">
        <v>0</v>
      </c>
      <c r="G285" s="16">
        <v>0</v>
      </c>
      <c r="H285" s="16">
        <f t="shared" si="25"/>
        <v>0</v>
      </c>
      <c r="I285" s="16">
        <f t="shared" si="26"/>
        <v>17</v>
      </c>
    </row>
    <row r="286" spans="1:9" s="18" customFormat="1" ht="12" customHeight="1" x14ac:dyDescent="0.3">
      <c r="A286" s="8"/>
      <c r="B286" s="19" t="s">
        <v>93</v>
      </c>
      <c r="C286" s="16">
        <v>10</v>
      </c>
      <c r="D286" s="16">
        <v>4</v>
      </c>
      <c r="E286" s="16">
        <f t="shared" si="24"/>
        <v>14</v>
      </c>
      <c r="F286" s="16">
        <v>0</v>
      </c>
      <c r="G286" s="16">
        <v>0</v>
      </c>
      <c r="H286" s="16">
        <f t="shared" si="25"/>
        <v>0</v>
      </c>
      <c r="I286" s="16">
        <f t="shared" si="26"/>
        <v>14</v>
      </c>
    </row>
    <row r="287" spans="1:9" s="18" customFormat="1" ht="12" customHeight="1" x14ac:dyDescent="0.3">
      <c r="A287" s="8"/>
      <c r="B287" s="19" t="s">
        <v>137</v>
      </c>
      <c r="C287" s="16">
        <v>2</v>
      </c>
      <c r="D287" s="16">
        <v>0</v>
      </c>
      <c r="E287" s="16">
        <f t="shared" si="24"/>
        <v>2</v>
      </c>
      <c r="F287" s="16">
        <v>0</v>
      </c>
      <c r="G287" s="16">
        <v>0</v>
      </c>
      <c r="H287" s="16">
        <f t="shared" si="25"/>
        <v>0</v>
      </c>
      <c r="I287" s="16">
        <f t="shared" si="26"/>
        <v>2</v>
      </c>
    </row>
    <row r="288" spans="1:9" s="18" customFormat="1" ht="12" customHeight="1" x14ac:dyDescent="0.3">
      <c r="A288" s="8"/>
      <c r="B288" s="19" t="s">
        <v>99</v>
      </c>
      <c r="C288" s="16">
        <v>12</v>
      </c>
      <c r="D288" s="16">
        <v>12</v>
      </c>
      <c r="E288" s="16">
        <f t="shared" si="24"/>
        <v>24</v>
      </c>
      <c r="F288" s="16">
        <v>0</v>
      </c>
      <c r="G288" s="16">
        <v>1</v>
      </c>
      <c r="H288" s="16">
        <f t="shared" si="25"/>
        <v>1</v>
      </c>
      <c r="I288" s="16">
        <f t="shared" si="26"/>
        <v>25</v>
      </c>
    </row>
    <row r="289" spans="1:9" s="18" customFormat="1" ht="12" customHeight="1" x14ac:dyDescent="0.3">
      <c r="A289" s="8"/>
      <c r="B289" s="19" t="s">
        <v>103</v>
      </c>
      <c r="C289" s="16">
        <v>0</v>
      </c>
      <c r="D289" s="16">
        <v>1</v>
      </c>
      <c r="E289" s="16">
        <f t="shared" si="24"/>
        <v>1</v>
      </c>
      <c r="F289" s="16">
        <v>0</v>
      </c>
      <c r="G289" s="16">
        <v>0</v>
      </c>
      <c r="H289" s="16">
        <f t="shared" si="25"/>
        <v>0</v>
      </c>
      <c r="I289" s="16">
        <f t="shared" si="26"/>
        <v>1</v>
      </c>
    </row>
    <row r="290" spans="1:9" s="18" customFormat="1" ht="12" customHeight="1" x14ac:dyDescent="0.3">
      <c r="A290" s="8"/>
      <c r="B290" s="19" t="s">
        <v>138</v>
      </c>
      <c r="C290" s="16">
        <v>0</v>
      </c>
      <c r="D290" s="16">
        <v>1</v>
      </c>
      <c r="E290" s="16">
        <f t="shared" si="24"/>
        <v>1</v>
      </c>
      <c r="F290" s="16">
        <v>0</v>
      </c>
      <c r="G290" s="16">
        <v>1</v>
      </c>
      <c r="H290" s="16">
        <f t="shared" si="25"/>
        <v>1</v>
      </c>
      <c r="I290" s="16">
        <f t="shared" si="26"/>
        <v>2</v>
      </c>
    </row>
    <row r="291" spans="1:9" s="18" customFormat="1" ht="12" customHeight="1" x14ac:dyDescent="0.3">
      <c r="A291" s="8"/>
      <c r="B291" s="19" t="s">
        <v>106</v>
      </c>
      <c r="C291" s="16">
        <v>2</v>
      </c>
      <c r="D291" s="16">
        <v>1</v>
      </c>
      <c r="E291" s="16">
        <f t="shared" si="24"/>
        <v>3</v>
      </c>
      <c r="F291" s="16">
        <v>0</v>
      </c>
      <c r="G291" s="16">
        <v>0</v>
      </c>
      <c r="H291" s="16">
        <f t="shared" si="25"/>
        <v>0</v>
      </c>
      <c r="I291" s="16">
        <f t="shared" si="26"/>
        <v>3</v>
      </c>
    </row>
    <row r="292" spans="1:9" s="18" customFormat="1" ht="12" customHeight="1" x14ac:dyDescent="0.3">
      <c r="A292" s="8"/>
      <c r="B292" s="19" t="s">
        <v>139</v>
      </c>
      <c r="C292" s="16">
        <v>9</v>
      </c>
      <c r="D292" s="16">
        <v>16</v>
      </c>
      <c r="E292" s="16">
        <f t="shared" si="24"/>
        <v>25</v>
      </c>
      <c r="F292" s="16">
        <v>0</v>
      </c>
      <c r="G292" s="16">
        <v>0</v>
      </c>
      <c r="H292" s="16">
        <f t="shared" si="25"/>
        <v>0</v>
      </c>
      <c r="I292" s="16">
        <f t="shared" si="26"/>
        <v>25</v>
      </c>
    </row>
    <row r="293" spans="1:9" s="18" customFormat="1" ht="12" customHeight="1" x14ac:dyDescent="0.3">
      <c r="A293" s="8"/>
      <c r="B293" s="19" t="s">
        <v>57</v>
      </c>
      <c r="C293" s="16">
        <v>0</v>
      </c>
      <c r="D293" s="16">
        <v>0</v>
      </c>
      <c r="E293" s="16">
        <f t="shared" si="24"/>
        <v>0</v>
      </c>
      <c r="F293" s="16">
        <v>0</v>
      </c>
      <c r="G293" s="16">
        <v>0</v>
      </c>
      <c r="H293" s="16">
        <f t="shared" si="25"/>
        <v>0</v>
      </c>
      <c r="I293" s="16">
        <f t="shared" si="26"/>
        <v>0</v>
      </c>
    </row>
    <row r="294" spans="1:9" s="18" customFormat="1" ht="12" customHeight="1" x14ac:dyDescent="0.3">
      <c r="A294" s="8"/>
      <c r="B294" s="19" t="s">
        <v>40</v>
      </c>
      <c r="C294" s="16">
        <f>SUM(C280:C293)</f>
        <v>71</v>
      </c>
      <c r="D294" s="16">
        <f>SUM(D280:D293)</f>
        <v>42</v>
      </c>
      <c r="E294" s="16">
        <f t="shared" si="24"/>
        <v>113</v>
      </c>
      <c r="F294" s="16">
        <f>SUM(F280:F293)</f>
        <v>1</v>
      </c>
      <c r="G294" s="16">
        <f>SUM(G280:G293)</f>
        <v>2</v>
      </c>
      <c r="H294" s="16">
        <f t="shared" si="25"/>
        <v>3</v>
      </c>
      <c r="I294" s="16">
        <f t="shared" si="26"/>
        <v>116</v>
      </c>
    </row>
    <row r="295" spans="1:9" s="18" customFormat="1" ht="6" customHeight="1" x14ac:dyDescent="0.3">
      <c r="A295" s="8"/>
      <c r="B295" s="8"/>
      <c r="C295" s="16"/>
      <c r="D295" s="16"/>
      <c r="E295" s="16"/>
      <c r="F295" s="16"/>
      <c r="G295" s="16"/>
      <c r="H295" s="16"/>
      <c r="I295" s="16"/>
    </row>
    <row r="296" spans="1:9" s="18" customFormat="1" ht="12" customHeight="1" x14ac:dyDescent="0.3">
      <c r="A296" s="21" t="s">
        <v>233</v>
      </c>
      <c r="B296" s="8"/>
      <c r="C296" s="16"/>
      <c r="D296" s="16"/>
      <c r="E296" s="16"/>
      <c r="F296" s="16"/>
      <c r="G296" s="16"/>
      <c r="H296" s="16"/>
      <c r="I296" s="16"/>
    </row>
    <row r="297" spans="1:9" s="18" customFormat="1" ht="12" customHeight="1" x14ac:dyDescent="0.3">
      <c r="A297" s="8"/>
      <c r="B297" s="8" t="s">
        <v>143</v>
      </c>
      <c r="C297" s="16"/>
      <c r="D297" s="16"/>
      <c r="E297" s="16"/>
      <c r="F297" s="16"/>
      <c r="G297" s="16"/>
      <c r="H297" s="16"/>
      <c r="I297" s="16"/>
    </row>
    <row r="298" spans="1:9" s="18" customFormat="1" ht="12" customHeight="1" x14ac:dyDescent="0.3">
      <c r="A298" s="8"/>
      <c r="B298" s="19" t="s">
        <v>144</v>
      </c>
      <c r="C298" s="16">
        <v>13</v>
      </c>
      <c r="D298" s="16">
        <v>11</v>
      </c>
      <c r="E298" s="16">
        <f t="shared" ref="E298:E323" si="27">C298+D298</f>
        <v>24</v>
      </c>
      <c r="F298" s="16">
        <v>1</v>
      </c>
      <c r="G298" s="16">
        <v>1</v>
      </c>
      <c r="H298" s="16">
        <f t="shared" ref="H298:H323" si="28">F298+G298</f>
        <v>2</v>
      </c>
      <c r="I298" s="16">
        <f t="shared" ref="I298:I323" si="29">E298+H298</f>
        <v>26</v>
      </c>
    </row>
    <row r="299" spans="1:9" s="18" customFormat="1" ht="12" customHeight="1" x14ac:dyDescent="0.3">
      <c r="A299" s="8"/>
      <c r="B299" s="19" t="s">
        <v>145</v>
      </c>
      <c r="C299" s="16">
        <v>0</v>
      </c>
      <c r="D299" s="16">
        <v>2</v>
      </c>
      <c r="E299" s="16">
        <f t="shared" si="27"/>
        <v>2</v>
      </c>
      <c r="F299" s="16">
        <v>0</v>
      </c>
      <c r="G299" s="16">
        <v>0</v>
      </c>
      <c r="H299" s="16">
        <f t="shared" si="28"/>
        <v>0</v>
      </c>
      <c r="I299" s="16">
        <f t="shared" si="29"/>
        <v>2</v>
      </c>
    </row>
    <row r="300" spans="1:9" s="18" customFormat="1" ht="12" customHeight="1" x14ac:dyDescent="0.3">
      <c r="A300" s="8"/>
      <c r="B300" s="19" t="s">
        <v>141</v>
      </c>
      <c r="C300" s="16">
        <v>0</v>
      </c>
      <c r="D300" s="16">
        <v>2</v>
      </c>
      <c r="E300" s="16">
        <f t="shared" si="27"/>
        <v>2</v>
      </c>
      <c r="F300" s="16">
        <v>0</v>
      </c>
      <c r="G300" s="16">
        <v>0</v>
      </c>
      <c r="H300" s="16">
        <f t="shared" si="28"/>
        <v>0</v>
      </c>
      <c r="I300" s="16">
        <f t="shared" si="29"/>
        <v>2</v>
      </c>
    </row>
    <row r="301" spans="1:9" s="18" customFormat="1" ht="12" customHeight="1" x14ac:dyDescent="0.3">
      <c r="A301" s="8"/>
      <c r="B301" s="19" t="s">
        <v>85</v>
      </c>
      <c r="C301" s="16">
        <v>16</v>
      </c>
      <c r="D301" s="16">
        <v>11</v>
      </c>
      <c r="E301" s="16">
        <f t="shared" si="27"/>
        <v>27</v>
      </c>
      <c r="F301" s="16">
        <v>0</v>
      </c>
      <c r="G301" s="16">
        <v>0</v>
      </c>
      <c r="H301" s="16">
        <f t="shared" si="28"/>
        <v>0</v>
      </c>
      <c r="I301" s="16">
        <f t="shared" si="29"/>
        <v>27</v>
      </c>
    </row>
    <row r="302" spans="1:9" s="18" customFormat="1" ht="12" customHeight="1" x14ac:dyDescent="0.3">
      <c r="A302" s="8"/>
      <c r="B302" s="19" t="s">
        <v>135</v>
      </c>
      <c r="C302" s="16">
        <v>11</v>
      </c>
      <c r="D302" s="16">
        <v>2</v>
      </c>
      <c r="E302" s="16">
        <f t="shared" si="27"/>
        <v>13</v>
      </c>
      <c r="F302" s="16">
        <v>1</v>
      </c>
      <c r="G302" s="16">
        <v>0</v>
      </c>
      <c r="H302" s="16">
        <f t="shared" si="28"/>
        <v>1</v>
      </c>
      <c r="I302" s="16">
        <f t="shared" si="29"/>
        <v>14</v>
      </c>
    </row>
    <row r="303" spans="1:9" s="18" customFormat="1" ht="12" customHeight="1" x14ac:dyDescent="0.3">
      <c r="A303" s="8"/>
      <c r="B303" s="19" t="s">
        <v>89</v>
      </c>
      <c r="C303" s="16">
        <v>1</v>
      </c>
      <c r="D303" s="16">
        <v>0</v>
      </c>
      <c r="E303" s="16">
        <f t="shared" si="27"/>
        <v>1</v>
      </c>
      <c r="F303" s="16">
        <v>0</v>
      </c>
      <c r="G303" s="16">
        <v>0</v>
      </c>
      <c r="H303" s="16">
        <f t="shared" si="28"/>
        <v>0</v>
      </c>
      <c r="I303" s="16">
        <f t="shared" si="29"/>
        <v>1</v>
      </c>
    </row>
    <row r="304" spans="1:9" s="18" customFormat="1" ht="12" customHeight="1" x14ac:dyDescent="0.3">
      <c r="A304" s="8"/>
      <c r="B304" s="19" t="s">
        <v>142</v>
      </c>
      <c r="C304" s="16">
        <v>3</v>
      </c>
      <c r="D304" s="16">
        <v>1</v>
      </c>
      <c r="E304" s="16">
        <f t="shared" si="27"/>
        <v>4</v>
      </c>
      <c r="F304" s="16">
        <v>0</v>
      </c>
      <c r="G304" s="16">
        <v>0</v>
      </c>
      <c r="H304" s="16">
        <f t="shared" si="28"/>
        <v>0</v>
      </c>
      <c r="I304" s="16">
        <f t="shared" si="29"/>
        <v>4</v>
      </c>
    </row>
    <row r="305" spans="1:11" s="18" customFormat="1" ht="12" customHeight="1" x14ac:dyDescent="0.3">
      <c r="A305" s="8"/>
      <c r="B305" s="19" t="s">
        <v>136</v>
      </c>
      <c r="C305" s="16">
        <v>3</v>
      </c>
      <c r="D305" s="16">
        <v>1</v>
      </c>
      <c r="E305" s="16">
        <f t="shared" si="27"/>
        <v>4</v>
      </c>
      <c r="F305" s="16">
        <v>0</v>
      </c>
      <c r="G305" s="16">
        <v>0</v>
      </c>
      <c r="H305" s="16">
        <f t="shared" si="28"/>
        <v>0</v>
      </c>
      <c r="I305" s="16">
        <f t="shared" si="29"/>
        <v>4</v>
      </c>
    </row>
    <row r="306" spans="1:11" s="18" customFormat="1" ht="12" customHeight="1" x14ac:dyDescent="0.3">
      <c r="A306" s="8"/>
      <c r="B306" s="19" t="s">
        <v>93</v>
      </c>
      <c r="C306" s="16">
        <v>4</v>
      </c>
      <c r="D306" s="16">
        <v>3</v>
      </c>
      <c r="E306" s="16">
        <f t="shared" si="27"/>
        <v>7</v>
      </c>
      <c r="F306" s="16">
        <v>0</v>
      </c>
      <c r="G306" s="16">
        <v>0</v>
      </c>
      <c r="H306" s="16">
        <f t="shared" si="28"/>
        <v>0</v>
      </c>
      <c r="I306" s="16">
        <f t="shared" si="29"/>
        <v>7</v>
      </c>
    </row>
    <row r="307" spans="1:11" s="18" customFormat="1" ht="12" customHeight="1" x14ac:dyDescent="0.3">
      <c r="A307" s="8"/>
      <c r="B307" s="19" t="s">
        <v>137</v>
      </c>
      <c r="C307" s="16">
        <v>3</v>
      </c>
      <c r="D307" s="16">
        <v>0</v>
      </c>
      <c r="E307" s="16">
        <f t="shared" si="27"/>
        <v>3</v>
      </c>
      <c r="F307" s="16">
        <v>0</v>
      </c>
      <c r="G307" s="16">
        <v>0</v>
      </c>
      <c r="H307" s="16">
        <f t="shared" si="28"/>
        <v>0</v>
      </c>
      <c r="I307" s="16">
        <f t="shared" si="29"/>
        <v>3</v>
      </c>
    </row>
    <row r="308" spans="1:11" s="18" customFormat="1" ht="12" customHeight="1" x14ac:dyDescent="0.3">
      <c r="A308" s="8"/>
      <c r="B308" s="19" t="s">
        <v>99</v>
      </c>
      <c r="C308" s="16">
        <v>13</v>
      </c>
      <c r="D308" s="16">
        <v>20</v>
      </c>
      <c r="E308" s="16">
        <f t="shared" si="27"/>
        <v>33</v>
      </c>
      <c r="F308" s="16">
        <v>0</v>
      </c>
      <c r="G308" s="16">
        <v>0</v>
      </c>
      <c r="H308" s="16">
        <f t="shared" si="28"/>
        <v>0</v>
      </c>
      <c r="I308" s="16">
        <f t="shared" si="29"/>
        <v>33</v>
      </c>
    </row>
    <row r="309" spans="1:11" s="18" customFormat="1" ht="12" customHeight="1" x14ac:dyDescent="0.3">
      <c r="A309" s="8"/>
      <c r="B309" s="19" t="s">
        <v>103</v>
      </c>
      <c r="C309" s="16">
        <v>5</v>
      </c>
      <c r="D309" s="16">
        <v>7</v>
      </c>
      <c r="E309" s="16">
        <f t="shared" si="27"/>
        <v>12</v>
      </c>
      <c r="F309" s="16">
        <v>0</v>
      </c>
      <c r="G309" s="16">
        <v>0</v>
      </c>
      <c r="H309" s="16">
        <f t="shared" si="28"/>
        <v>0</v>
      </c>
      <c r="I309" s="16">
        <f t="shared" si="29"/>
        <v>12</v>
      </c>
    </row>
    <row r="310" spans="1:11" s="18" customFormat="1" ht="12" customHeight="1" x14ac:dyDescent="0.3">
      <c r="A310" s="8"/>
      <c r="B310" s="19" t="s">
        <v>138</v>
      </c>
      <c r="C310" s="16">
        <v>6</v>
      </c>
      <c r="D310" s="16">
        <v>5</v>
      </c>
      <c r="E310" s="16">
        <f t="shared" si="27"/>
        <v>11</v>
      </c>
      <c r="F310" s="16">
        <v>0</v>
      </c>
      <c r="G310" s="16">
        <v>0</v>
      </c>
      <c r="H310" s="16">
        <f t="shared" si="28"/>
        <v>0</v>
      </c>
      <c r="I310" s="16">
        <f t="shared" si="29"/>
        <v>11</v>
      </c>
    </row>
    <row r="311" spans="1:11" s="18" customFormat="1" ht="12" customHeight="1" x14ac:dyDescent="0.3">
      <c r="A311" s="8"/>
      <c r="B311" s="19" t="s">
        <v>106</v>
      </c>
      <c r="C311" s="16">
        <v>1</v>
      </c>
      <c r="D311" s="16">
        <v>0</v>
      </c>
      <c r="E311" s="16">
        <f t="shared" si="27"/>
        <v>1</v>
      </c>
      <c r="F311" s="16">
        <v>0</v>
      </c>
      <c r="G311" s="16">
        <v>0</v>
      </c>
      <c r="H311" s="16">
        <f t="shared" si="28"/>
        <v>0</v>
      </c>
      <c r="I311" s="16">
        <f t="shared" si="29"/>
        <v>1</v>
      </c>
    </row>
    <row r="312" spans="1:11" s="18" customFormat="1" ht="12" customHeight="1" x14ac:dyDescent="0.3">
      <c r="A312" s="8"/>
      <c r="B312" s="19" t="s">
        <v>139</v>
      </c>
      <c r="C312" s="16">
        <v>10</v>
      </c>
      <c r="D312" s="16">
        <v>21</v>
      </c>
      <c r="E312" s="16">
        <f t="shared" si="27"/>
        <v>31</v>
      </c>
      <c r="F312" s="16">
        <v>0</v>
      </c>
      <c r="G312" s="16">
        <v>0</v>
      </c>
      <c r="H312" s="16">
        <f t="shared" si="28"/>
        <v>0</v>
      </c>
      <c r="I312" s="16">
        <f t="shared" si="29"/>
        <v>31</v>
      </c>
    </row>
    <row r="313" spans="1:11" s="18" customFormat="1" ht="12" customHeight="1" x14ac:dyDescent="0.3">
      <c r="A313" s="8"/>
      <c r="B313" s="19" t="s">
        <v>146</v>
      </c>
      <c r="C313" s="16">
        <v>0</v>
      </c>
      <c r="D313" s="16">
        <v>3</v>
      </c>
      <c r="E313" s="16">
        <f t="shared" si="27"/>
        <v>3</v>
      </c>
      <c r="F313" s="16">
        <v>0</v>
      </c>
      <c r="G313" s="16">
        <v>0</v>
      </c>
      <c r="H313" s="16">
        <f t="shared" si="28"/>
        <v>0</v>
      </c>
      <c r="I313" s="16">
        <f t="shared" si="29"/>
        <v>3</v>
      </c>
    </row>
    <row r="314" spans="1:11" s="18" customFormat="1" ht="12" customHeight="1" x14ac:dyDescent="0.3">
      <c r="A314" s="8"/>
      <c r="B314" s="19" t="s">
        <v>87</v>
      </c>
      <c r="C314" s="16">
        <v>3</v>
      </c>
      <c r="D314" s="16">
        <v>1</v>
      </c>
      <c r="E314" s="16">
        <f t="shared" si="27"/>
        <v>4</v>
      </c>
      <c r="F314" s="16">
        <v>0</v>
      </c>
      <c r="G314" s="16">
        <v>0</v>
      </c>
      <c r="H314" s="16">
        <f t="shared" si="28"/>
        <v>0</v>
      </c>
      <c r="I314" s="16">
        <f t="shared" si="29"/>
        <v>4</v>
      </c>
    </row>
    <row r="315" spans="1:11" s="18" customFormat="1" ht="12" customHeight="1" x14ac:dyDescent="0.3">
      <c r="A315" s="8"/>
      <c r="B315" s="19" t="s">
        <v>57</v>
      </c>
      <c r="C315" s="16">
        <v>0</v>
      </c>
      <c r="D315" s="16">
        <v>0</v>
      </c>
      <c r="E315" s="16">
        <f t="shared" si="27"/>
        <v>0</v>
      </c>
      <c r="F315" s="16">
        <v>0</v>
      </c>
      <c r="G315" s="16">
        <v>0</v>
      </c>
      <c r="H315" s="16">
        <f t="shared" si="28"/>
        <v>0</v>
      </c>
      <c r="I315" s="16">
        <f t="shared" si="29"/>
        <v>0</v>
      </c>
    </row>
    <row r="316" spans="1:11" s="18" customFormat="1" ht="12" customHeight="1" x14ac:dyDescent="0.3">
      <c r="A316" s="8"/>
      <c r="B316" s="19" t="s">
        <v>40</v>
      </c>
      <c r="C316" s="16">
        <f>SUM(C298:C315)</f>
        <v>92</v>
      </c>
      <c r="D316" s="16">
        <f>SUM(D298:D315)</f>
        <v>90</v>
      </c>
      <c r="E316" s="16">
        <f t="shared" si="27"/>
        <v>182</v>
      </c>
      <c r="F316" s="16">
        <f>SUM(F298:F315)</f>
        <v>2</v>
      </c>
      <c r="G316" s="16">
        <f>SUM(G298:G315)</f>
        <v>1</v>
      </c>
      <c r="H316" s="16">
        <f t="shared" si="28"/>
        <v>3</v>
      </c>
      <c r="I316" s="16">
        <f t="shared" si="29"/>
        <v>185</v>
      </c>
    </row>
    <row r="317" spans="1:11" s="18" customFormat="1" ht="15" customHeight="1" x14ac:dyDescent="0.35">
      <c r="A317" s="8"/>
      <c r="B317" s="8" t="s">
        <v>277</v>
      </c>
      <c r="C317" s="16">
        <v>9</v>
      </c>
      <c r="D317" s="16">
        <v>6</v>
      </c>
      <c r="E317" s="16">
        <f t="shared" si="27"/>
        <v>15</v>
      </c>
      <c r="F317" s="16">
        <v>1</v>
      </c>
      <c r="G317" s="16">
        <v>1</v>
      </c>
      <c r="H317" s="16">
        <f t="shared" si="28"/>
        <v>2</v>
      </c>
      <c r="I317" s="16">
        <f t="shared" si="29"/>
        <v>17</v>
      </c>
      <c r="K317" s="29"/>
    </row>
    <row r="318" spans="1:11" s="18" customFormat="1" ht="12" customHeight="1" x14ac:dyDescent="0.3">
      <c r="A318" s="8"/>
      <c r="B318" s="8" t="s">
        <v>258</v>
      </c>
      <c r="C318" s="16">
        <v>0</v>
      </c>
      <c r="D318" s="16">
        <v>0</v>
      </c>
      <c r="E318" s="16">
        <f t="shared" si="27"/>
        <v>0</v>
      </c>
      <c r="F318" s="16">
        <v>0</v>
      </c>
      <c r="G318" s="16">
        <v>0</v>
      </c>
      <c r="H318" s="16">
        <f t="shared" si="28"/>
        <v>0</v>
      </c>
      <c r="I318" s="16">
        <f t="shared" si="29"/>
        <v>0</v>
      </c>
    </row>
    <row r="319" spans="1:11" s="18" customFormat="1" ht="12" customHeight="1" x14ac:dyDescent="0.3">
      <c r="A319" s="8"/>
      <c r="B319" s="8" t="s">
        <v>187</v>
      </c>
      <c r="C319" s="16">
        <v>7</v>
      </c>
      <c r="D319" s="16">
        <v>6</v>
      </c>
      <c r="E319" s="16">
        <f t="shared" si="27"/>
        <v>13</v>
      </c>
      <c r="F319" s="16">
        <v>250</v>
      </c>
      <c r="G319" s="16">
        <v>84</v>
      </c>
      <c r="H319" s="16">
        <f t="shared" si="28"/>
        <v>334</v>
      </c>
      <c r="I319" s="16">
        <f t="shared" si="29"/>
        <v>347</v>
      </c>
    </row>
    <row r="320" spans="1:11" s="18" customFormat="1" ht="15" customHeight="1" x14ac:dyDescent="0.3">
      <c r="A320" s="8"/>
      <c r="B320" s="8" t="s">
        <v>261</v>
      </c>
      <c r="C320" s="16">
        <v>0</v>
      </c>
      <c r="D320" s="16">
        <v>0</v>
      </c>
      <c r="E320" s="16">
        <f t="shared" si="27"/>
        <v>0</v>
      </c>
      <c r="F320" s="16">
        <v>0</v>
      </c>
      <c r="G320" s="16">
        <v>0</v>
      </c>
      <c r="H320" s="16">
        <f t="shared" si="28"/>
        <v>0</v>
      </c>
      <c r="I320" s="16">
        <f t="shared" si="29"/>
        <v>0</v>
      </c>
    </row>
    <row r="321" spans="1:9" s="18" customFormat="1" ht="15" customHeight="1" x14ac:dyDescent="0.3">
      <c r="A321" s="8"/>
      <c r="B321" s="8" t="s">
        <v>274</v>
      </c>
      <c r="C321" s="16">
        <v>0</v>
      </c>
      <c r="D321" s="16">
        <v>0</v>
      </c>
      <c r="E321" s="16">
        <f>C321+D321</f>
        <v>0</v>
      </c>
      <c r="F321" s="16">
        <v>6</v>
      </c>
      <c r="G321" s="16">
        <v>0</v>
      </c>
      <c r="H321" s="16">
        <f t="shared" si="28"/>
        <v>6</v>
      </c>
      <c r="I321" s="16">
        <f t="shared" si="29"/>
        <v>6</v>
      </c>
    </row>
    <row r="322" spans="1:9" s="18" customFormat="1" ht="12" customHeight="1" x14ac:dyDescent="0.3">
      <c r="A322" s="8"/>
      <c r="B322" s="8" t="s">
        <v>58</v>
      </c>
      <c r="C322" s="16">
        <v>0</v>
      </c>
      <c r="D322" s="16">
        <v>0</v>
      </c>
      <c r="E322" s="16">
        <f t="shared" si="27"/>
        <v>0</v>
      </c>
      <c r="F322" s="16">
        <v>1</v>
      </c>
      <c r="G322" s="16">
        <v>0</v>
      </c>
      <c r="H322" s="16">
        <f t="shared" si="28"/>
        <v>1</v>
      </c>
      <c r="I322" s="16">
        <f t="shared" si="29"/>
        <v>1</v>
      </c>
    </row>
    <row r="323" spans="1:9" s="18" customFormat="1" ht="12" customHeight="1" x14ac:dyDescent="0.3">
      <c r="A323" s="8"/>
      <c r="B323" s="21" t="s">
        <v>240</v>
      </c>
      <c r="C323" s="17">
        <f>C278+C294+C316+C317+C318+C319+C320+C321+C322</f>
        <v>282</v>
      </c>
      <c r="D323" s="17">
        <f>D278+D294+D316+D317+D318+D319+D320+D321+D322</f>
        <v>155</v>
      </c>
      <c r="E323" s="17">
        <f t="shared" si="27"/>
        <v>437</v>
      </c>
      <c r="F323" s="17">
        <f>F278+F294+F316+F317+F318+F319+F320+F321+F322</f>
        <v>266</v>
      </c>
      <c r="G323" s="17">
        <f>G278+G294+G316+G317+G318+G319+G320+G321+G322</f>
        <v>89</v>
      </c>
      <c r="H323" s="17">
        <f t="shared" si="28"/>
        <v>355</v>
      </c>
      <c r="I323" s="17">
        <f t="shared" si="29"/>
        <v>792</v>
      </c>
    </row>
    <row r="324" spans="1:9" s="18" customFormat="1" ht="9.5" customHeight="1" x14ac:dyDescent="0.3">
      <c r="A324" s="8"/>
      <c r="B324" s="8"/>
      <c r="C324" s="16"/>
      <c r="D324" s="16"/>
      <c r="E324" s="16"/>
      <c r="F324" s="16"/>
      <c r="G324" s="16"/>
      <c r="H324" s="16"/>
      <c r="I324" s="17"/>
    </row>
    <row r="325" spans="1:9" s="18" customFormat="1" ht="12" customHeight="1" x14ac:dyDescent="0.3">
      <c r="A325" s="46" t="s">
        <v>64</v>
      </c>
      <c r="B325" s="38"/>
      <c r="C325" s="16"/>
      <c r="D325" s="16"/>
      <c r="E325" s="16"/>
      <c r="F325" s="16"/>
      <c r="G325" s="16"/>
      <c r="H325" s="16"/>
      <c r="I325" s="17"/>
    </row>
    <row r="326" spans="1:9" s="18" customFormat="1" ht="12" customHeight="1" x14ac:dyDescent="0.3">
      <c r="A326" s="8"/>
      <c r="B326" s="8" t="s">
        <v>147</v>
      </c>
      <c r="C326" s="16">
        <v>59</v>
      </c>
      <c r="D326" s="16">
        <v>205</v>
      </c>
      <c r="E326" s="16">
        <f t="shared" ref="E326:E344" si="30">C326+D326</f>
        <v>264</v>
      </c>
      <c r="F326" s="16">
        <v>1</v>
      </c>
      <c r="G326" s="16">
        <v>5</v>
      </c>
      <c r="H326" s="16">
        <f t="shared" ref="H326:H332" si="31">F326+G326</f>
        <v>6</v>
      </c>
      <c r="I326" s="16">
        <f t="shared" ref="I326:I332" si="32">E326+H326</f>
        <v>270</v>
      </c>
    </row>
    <row r="327" spans="1:9" s="18" customFormat="1" ht="12" customHeight="1" x14ac:dyDescent="0.3">
      <c r="A327" s="8"/>
      <c r="B327" s="8" t="s">
        <v>148</v>
      </c>
      <c r="C327" s="16">
        <v>52</v>
      </c>
      <c r="D327" s="16">
        <v>58</v>
      </c>
      <c r="E327" s="16">
        <f t="shared" si="30"/>
        <v>110</v>
      </c>
      <c r="F327" s="16">
        <v>4</v>
      </c>
      <c r="G327" s="16">
        <v>2</v>
      </c>
      <c r="H327" s="16">
        <f t="shared" si="31"/>
        <v>6</v>
      </c>
      <c r="I327" s="16">
        <f t="shared" si="32"/>
        <v>116</v>
      </c>
    </row>
    <row r="328" spans="1:9" s="18" customFormat="1" ht="12" customHeight="1" x14ac:dyDescent="0.3">
      <c r="A328" s="8"/>
      <c r="B328" s="19" t="s">
        <v>55</v>
      </c>
      <c r="C328" s="16">
        <v>0</v>
      </c>
      <c r="D328" s="16">
        <v>0</v>
      </c>
      <c r="E328" s="16">
        <f t="shared" si="30"/>
        <v>0</v>
      </c>
      <c r="F328" s="16">
        <v>0</v>
      </c>
      <c r="G328" s="16">
        <v>0</v>
      </c>
      <c r="H328" s="16">
        <f t="shared" si="31"/>
        <v>0</v>
      </c>
      <c r="I328" s="16">
        <f t="shared" si="32"/>
        <v>0</v>
      </c>
    </row>
    <row r="329" spans="1:9" s="18" customFormat="1" ht="12" customHeight="1" x14ac:dyDescent="0.3">
      <c r="A329" s="8"/>
      <c r="B329" s="19" t="s">
        <v>40</v>
      </c>
      <c r="C329" s="16">
        <f>SUM(C327:C328)</f>
        <v>52</v>
      </c>
      <c r="D329" s="16">
        <f>SUM(D327:D328)</f>
        <v>58</v>
      </c>
      <c r="E329" s="16">
        <f t="shared" si="30"/>
        <v>110</v>
      </c>
      <c r="F329" s="16">
        <f>SUM(F327:F328)</f>
        <v>4</v>
      </c>
      <c r="G329" s="16">
        <f>SUM(G327:G328)</f>
        <v>2</v>
      </c>
      <c r="H329" s="16">
        <f t="shared" si="31"/>
        <v>6</v>
      </c>
      <c r="I329" s="16">
        <f t="shared" si="32"/>
        <v>116</v>
      </c>
    </row>
    <row r="330" spans="1:9" s="18" customFormat="1" ht="12" customHeight="1" x14ac:dyDescent="0.3">
      <c r="A330" s="8"/>
      <c r="B330" s="8" t="s">
        <v>149</v>
      </c>
      <c r="C330" s="16">
        <v>50</v>
      </c>
      <c r="D330" s="16">
        <v>202</v>
      </c>
      <c r="E330" s="16">
        <f t="shared" si="30"/>
        <v>252</v>
      </c>
      <c r="F330" s="16">
        <v>0</v>
      </c>
      <c r="G330" s="16">
        <v>9</v>
      </c>
      <c r="H330" s="16">
        <f t="shared" si="31"/>
        <v>9</v>
      </c>
      <c r="I330" s="16">
        <f t="shared" si="32"/>
        <v>261</v>
      </c>
    </row>
    <row r="331" spans="1:9" s="18" customFormat="1" ht="12" customHeight="1" x14ac:dyDescent="0.3">
      <c r="A331" s="8"/>
      <c r="B331" s="19" t="s">
        <v>55</v>
      </c>
      <c r="C331" s="16">
        <v>0</v>
      </c>
      <c r="D331" s="16">
        <v>2</v>
      </c>
      <c r="E331" s="16">
        <f t="shared" si="30"/>
        <v>2</v>
      </c>
      <c r="F331" s="16">
        <v>0</v>
      </c>
      <c r="G331" s="16">
        <v>1</v>
      </c>
      <c r="H331" s="16">
        <f t="shared" si="31"/>
        <v>1</v>
      </c>
      <c r="I331" s="16">
        <f t="shared" si="32"/>
        <v>3</v>
      </c>
    </row>
    <row r="332" spans="1:9" s="18" customFormat="1" ht="12" customHeight="1" x14ac:dyDescent="0.3">
      <c r="A332" s="8"/>
      <c r="B332" s="19" t="s">
        <v>40</v>
      </c>
      <c r="C332" s="16">
        <f>SUM(C330:C331)</f>
        <v>50</v>
      </c>
      <c r="D332" s="16">
        <f>SUM(D330:D331)</f>
        <v>204</v>
      </c>
      <c r="E332" s="16">
        <f t="shared" si="30"/>
        <v>254</v>
      </c>
      <c r="F332" s="16">
        <f>SUM(F330:F331)</f>
        <v>0</v>
      </c>
      <c r="G332" s="16">
        <f>SUM(G330:G331)</f>
        <v>10</v>
      </c>
      <c r="H332" s="16">
        <f t="shared" si="31"/>
        <v>10</v>
      </c>
      <c r="I332" s="16">
        <f t="shared" si="32"/>
        <v>264</v>
      </c>
    </row>
    <row r="333" spans="1:9" s="18" customFormat="1" ht="12" customHeight="1" x14ac:dyDescent="0.3">
      <c r="A333" s="8"/>
      <c r="B333" s="8" t="s">
        <v>223</v>
      </c>
      <c r="C333" s="16"/>
      <c r="D333" s="16"/>
      <c r="E333" s="16"/>
      <c r="F333" s="16"/>
      <c r="G333" s="16"/>
      <c r="H333" s="16"/>
      <c r="I333" s="16"/>
    </row>
    <row r="334" spans="1:9" s="18" customFormat="1" ht="12" customHeight="1" x14ac:dyDescent="0.3">
      <c r="A334" s="8"/>
      <c r="B334" s="19" t="s">
        <v>224</v>
      </c>
      <c r="C334" s="16">
        <v>14</v>
      </c>
      <c r="D334" s="16">
        <v>81</v>
      </c>
      <c r="E334" s="16">
        <f t="shared" si="30"/>
        <v>95</v>
      </c>
      <c r="F334" s="16">
        <v>1</v>
      </c>
      <c r="G334" s="16">
        <v>8</v>
      </c>
      <c r="H334" s="16">
        <f t="shared" ref="H334:H344" si="33">F334+G334</f>
        <v>9</v>
      </c>
      <c r="I334" s="16">
        <f t="shared" ref="I334:I344" si="34">E334+H334</f>
        <v>104</v>
      </c>
    </row>
    <row r="335" spans="1:9" s="18" customFormat="1" ht="12" customHeight="1" x14ac:dyDescent="0.3">
      <c r="A335" s="8"/>
      <c r="B335" s="19" t="s">
        <v>150</v>
      </c>
      <c r="C335" s="16">
        <v>47</v>
      </c>
      <c r="D335" s="16">
        <v>250</v>
      </c>
      <c r="E335" s="16">
        <f t="shared" si="30"/>
        <v>297</v>
      </c>
      <c r="F335" s="16">
        <v>2</v>
      </c>
      <c r="G335" s="16">
        <v>15</v>
      </c>
      <c r="H335" s="16">
        <f t="shared" si="33"/>
        <v>17</v>
      </c>
      <c r="I335" s="16">
        <f t="shared" si="34"/>
        <v>314</v>
      </c>
    </row>
    <row r="336" spans="1:9" s="18" customFormat="1" ht="12" customHeight="1" x14ac:dyDescent="0.3">
      <c r="A336" s="8"/>
      <c r="B336" s="19" t="s">
        <v>40</v>
      </c>
      <c r="C336" s="16">
        <f>SUM(C334:C335)</f>
        <v>61</v>
      </c>
      <c r="D336" s="16">
        <f>SUM(D334:D335)</f>
        <v>331</v>
      </c>
      <c r="E336" s="16">
        <f t="shared" si="30"/>
        <v>392</v>
      </c>
      <c r="F336" s="16">
        <f>SUM(F334:F335)</f>
        <v>3</v>
      </c>
      <c r="G336" s="16">
        <f>SUM(G334:G335)</f>
        <v>23</v>
      </c>
      <c r="H336" s="16">
        <f t="shared" si="33"/>
        <v>26</v>
      </c>
      <c r="I336" s="16">
        <f t="shared" si="34"/>
        <v>418</v>
      </c>
    </row>
    <row r="337" spans="1:9" s="18" customFormat="1" ht="12" customHeight="1" x14ac:dyDescent="0.3">
      <c r="A337" s="8"/>
      <c r="B337" s="35" t="s">
        <v>225</v>
      </c>
      <c r="C337" s="16">
        <v>49</v>
      </c>
      <c r="D337" s="16">
        <v>409</v>
      </c>
      <c r="E337" s="16">
        <f t="shared" si="30"/>
        <v>458</v>
      </c>
      <c r="F337" s="16">
        <v>1</v>
      </c>
      <c r="G337" s="16">
        <v>16</v>
      </c>
      <c r="H337" s="16">
        <f t="shared" si="33"/>
        <v>17</v>
      </c>
      <c r="I337" s="16">
        <f t="shared" si="34"/>
        <v>475</v>
      </c>
    </row>
    <row r="338" spans="1:9" s="18" customFormat="1" ht="12" customHeight="1" x14ac:dyDescent="0.3">
      <c r="A338" s="8"/>
      <c r="B338" s="19" t="s">
        <v>55</v>
      </c>
      <c r="C338" s="16">
        <v>1</v>
      </c>
      <c r="D338" s="16">
        <v>4</v>
      </c>
      <c r="E338" s="16">
        <f t="shared" si="30"/>
        <v>5</v>
      </c>
      <c r="F338" s="16">
        <v>0</v>
      </c>
      <c r="G338" s="16">
        <v>2</v>
      </c>
      <c r="H338" s="16">
        <f t="shared" si="33"/>
        <v>2</v>
      </c>
      <c r="I338" s="16">
        <f t="shared" si="34"/>
        <v>7</v>
      </c>
    </row>
    <row r="339" spans="1:9" s="18" customFormat="1" ht="12" customHeight="1" x14ac:dyDescent="0.3">
      <c r="A339" s="8"/>
      <c r="B339" s="19" t="s">
        <v>40</v>
      </c>
      <c r="C339" s="16">
        <f>SUM(C337:C338)</f>
        <v>50</v>
      </c>
      <c r="D339" s="16">
        <f>SUM(D337:D338)</f>
        <v>413</v>
      </c>
      <c r="E339" s="16">
        <f t="shared" si="30"/>
        <v>463</v>
      </c>
      <c r="F339" s="16">
        <f>SUM(F337:F338)</f>
        <v>1</v>
      </c>
      <c r="G339" s="16">
        <f>SUM(G337:G338)</f>
        <v>18</v>
      </c>
      <c r="H339" s="16">
        <f t="shared" si="33"/>
        <v>19</v>
      </c>
      <c r="I339" s="16">
        <f t="shared" si="34"/>
        <v>482</v>
      </c>
    </row>
    <row r="340" spans="1:9" s="18" customFormat="1" ht="12" customHeight="1" x14ac:dyDescent="0.3">
      <c r="A340" s="8"/>
      <c r="B340" s="8" t="s">
        <v>57</v>
      </c>
      <c r="C340" s="16">
        <v>0</v>
      </c>
      <c r="D340" s="16">
        <v>7</v>
      </c>
      <c r="E340" s="16">
        <f t="shared" si="30"/>
        <v>7</v>
      </c>
      <c r="F340" s="16">
        <v>0</v>
      </c>
      <c r="G340" s="16">
        <v>1</v>
      </c>
      <c r="H340" s="16">
        <f t="shared" si="33"/>
        <v>1</v>
      </c>
      <c r="I340" s="16">
        <f t="shared" si="34"/>
        <v>8</v>
      </c>
    </row>
    <row r="341" spans="1:9" s="18" customFormat="1" ht="12" customHeight="1" x14ac:dyDescent="0.3">
      <c r="A341" s="8"/>
      <c r="B341" s="8" t="s">
        <v>151</v>
      </c>
      <c r="C341" s="16">
        <v>2</v>
      </c>
      <c r="D341" s="16">
        <v>11</v>
      </c>
      <c r="E341" s="16">
        <f t="shared" si="30"/>
        <v>13</v>
      </c>
      <c r="F341" s="16">
        <v>4</v>
      </c>
      <c r="G341" s="16">
        <v>13</v>
      </c>
      <c r="H341" s="16">
        <f t="shared" si="33"/>
        <v>17</v>
      </c>
      <c r="I341" s="16">
        <f t="shared" si="34"/>
        <v>30</v>
      </c>
    </row>
    <row r="342" spans="1:9" s="18" customFormat="1" ht="12" customHeight="1" x14ac:dyDescent="0.3">
      <c r="A342" s="8"/>
      <c r="B342" s="8" t="s">
        <v>58</v>
      </c>
      <c r="C342" s="16">
        <v>1</v>
      </c>
      <c r="D342" s="16">
        <v>4</v>
      </c>
      <c r="E342" s="16">
        <f t="shared" si="30"/>
        <v>5</v>
      </c>
      <c r="F342" s="16">
        <v>5</v>
      </c>
      <c r="G342" s="16">
        <v>18</v>
      </c>
      <c r="H342" s="16">
        <f t="shared" si="33"/>
        <v>23</v>
      </c>
      <c r="I342" s="16">
        <f t="shared" si="34"/>
        <v>28</v>
      </c>
    </row>
    <row r="343" spans="1:9" s="18" customFormat="1" ht="15" customHeight="1" x14ac:dyDescent="0.3">
      <c r="A343" s="8"/>
      <c r="B343" s="8" t="s">
        <v>262</v>
      </c>
      <c r="C343" s="16">
        <v>9</v>
      </c>
      <c r="D343" s="16">
        <v>20</v>
      </c>
      <c r="E343" s="16">
        <f t="shared" si="30"/>
        <v>29</v>
      </c>
      <c r="F343" s="16">
        <v>3</v>
      </c>
      <c r="G343" s="16">
        <v>5</v>
      </c>
      <c r="H343" s="16">
        <f t="shared" si="33"/>
        <v>8</v>
      </c>
      <c r="I343" s="16">
        <f t="shared" si="34"/>
        <v>37</v>
      </c>
    </row>
    <row r="344" spans="1:9" s="18" customFormat="1" ht="12" customHeight="1" x14ac:dyDescent="0.3">
      <c r="A344" s="8"/>
      <c r="B344" s="21" t="s">
        <v>240</v>
      </c>
      <c r="C344" s="17">
        <f>C326+C329+C332+C336+C339+C340+C341+C342+C343</f>
        <v>284</v>
      </c>
      <c r="D344" s="17">
        <f>D326+D329+D332+D336+D339+D340+D341+D342+D343</f>
        <v>1253</v>
      </c>
      <c r="E344" s="17">
        <f t="shared" si="30"/>
        <v>1537</v>
      </c>
      <c r="F344" s="17">
        <f>F326+F329+F332+F336+F339+F340+F341+F342+F343</f>
        <v>21</v>
      </c>
      <c r="G344" s="17">
        <f>G326+G329+G332+G336+G339+G340+G341+G342+G343</f>
        <v>95</v>
      </c>
      <c r="H344" s="17">
        <f t="shared" si="33"/>
        <v>116</v>
      </c>
      <c r="I344" s="17">
        <f t="shared" si="34"/>
        <v>1653</v>
      </c>
    </row>
    <row r="345" spans="1:9" s="18" customFormat="1" ht="9.75" customHeight="1" x14ac:dyDescent="0.3">
      <c r="A345" s="8"/>
      <c r="B345" s="8"/>
      <c r="C345" s="16"/>
      <c r="D345" s="16"/>
      <c r="E345" s="16"/>
      <c r="F345" s="16"/>
      <c r="G345" s="16"/>
      <c r="H345" s="16"/>
      <c r="I345" s="17"/>
    </row>
    <row r="346" spans="1:9" s="18" customFormat="1" ht="12" customHeight="1" x14ac:dyDescent="0.3">
      <c r="A346" s="46" t="s">
        <v>65</v>
      </c>
      <c r="B346" s="38"/>
      <c r="C346" s="16"/>
      <c r="D346" s="16"/>
      <c r="E346" s="16"/>
      <c r="F346" s="16"/>
      <c r="G346" s="16"/>
      <c r="H346" s="16"/>
      <c r="I346" s="17"/>
    </row>
    <row r="347" spans="1:9" s="18" customFormat="1" ht="12" customHeight="1" x14ac:dyDescent="0.3">
      <c r="A347" s="46" t="s">
        <v>66</v>
      </c>
      <c r="B347" s="38"/>
      <c r="C347" s="16"/>
      <c r="D347" s="16"/>
      <c r="E347" s="16"/>
      <c r="F347" s="16"/>
      <c r="G347" s="16"/>
      <c r="H347" s="16"/>
      <c r="I347" s="17"/>
    </row>
    <row r="348" spans="1:9" s="18" customFormat="1" ht="15" customHeight="1" x14ac:dyDescent="0.3">
      <c r="A348" s="8"/>
      <c r="B348" s="8" t="s">
        <v>278</v>
      </c>
      <c r="C348" s="16"/>
      <c r="D348" s="16"/>
      <c r="E348" s="16"/>
      <c r="F348" s="16"/>
      <c r="G348" s="16"/>
      <c r="H348" s="16"/>
      <c r="I348" s="17"/>
    </row>
    <row r="349" spans="1:9" s="18" customFormat="1" ht="12" customHeight="1" x14ac:dyDescent="0.3">
      <c r="A349" s="8"/>
      <c r="B349" s="19" t="s">
        <v>152</v>
      </c>
      <c r="C349" s="16">
        <v>3</v>
      </c>
      <c r="D349" s="16">
        <v>0</v>
      </c>
      <c r="E349" s="16">
        <f t="shared" ref="E349:E354" si="35">C349+D349</f>
        <v>3</v>
      </c>
      <c r="F349" s="16">
        <v>0</v>
      </c>
      <c r="G349" s="16">
        <v>2</v>
      </c>
      <c r="H349" s="16">
        <f t="shared" ref="H349:H354" si="36">F349+G349</f>
        <v>2</v>
      </c>
      <c r="I349" s="16">
        <f t="shared" ref="I349:I354" si="37">E349+H349</f>
        <v>5</v>
      </c>
    </row>
    <row r="350" spans="1:9" s="18" customFormat="1" ht="12" customHeight="1" x14ac:dyDescent="0.3">
      <c r="A350" s="8"/>
      <c r="B350" s="19" t="s">
        <v>153</v>
      </c>
      <c r="C350" s="16">
        <v>44</v>
      </c>
      <c r="D350" s="16">
        <v>27</v>
      </c>
      <c r="E350" s="16">
        <f t="shared" si="35"/>
        <v>71</v>
      </c>
      <c r="F350" s="16">
        <v>5</v>
      </c>
      <c r="G350" s="16">
        <v>2</v>
      </c>
      <c r="H350" s="16">
        <f t="shared" si="36"/>
        <v>7</v>
      </c>
      <c r="I350" s="16">
        <f t="shared" si="37"/>
        <v>78</v>
      </c>
    </row>
    <row r="351" spans="1:9" s="18" customFormat="1" ht="12" customHeight="1" x14ac:dyDescent="0.3">
      <c r="A351" s="8"/>
      <c r="B351" s="19" t="s">
        <v>154</v>
      </c>
      <c r="C351" s="16">
        <v>6</v>
      </c>
      <c r="D351" s="16">
        <v>4</v>
      </c>
      <c r="E351" s="16">
        <f t="shared" si="35"/>
        <v>10</v>
      </c>
      <c r="F351" s="16">
        <v>1</v>
      </c>
      <c r="G351" s="16">
        <v>1</v>
      </c>
      <c r="H351" s="16">
        <f t="shared" si="36"/>
        <v>2</v>
      </c>
      <c r="I351" s="16">
        <f t="shared" si="37"/>
        <v>12</v>
      </c>
    </row>
    <row r="352" spans="1:9" s="18" customFormat="1" ht="12" customHeight="1" x14ac:dyDescent="0.3">
      <c r="A352" s="8"/>
      <c r="B352" s="19" t="s">
        <v>75</v>
      </c>
      <c r="C352" s="16">
        <v>1</v>
      </c>
      <c r="D352" s="16">
        <v>2</v>
      </c>
      <c r="E352" s="16">
        <f t="shared" si="35"/>
        <v>3</v>
      </c>
      <c r="F352" s="16">
        <v>1</v>
      </c>
      <c r="G352" s="16">
        <v>0</v>
      </c>
      <c r="H352" s="16">
        <f t="shared" si="36"/>
        <v>1</v>
      </c>
      <c r="I352" s="16">
        <f t="shared" si="37"/>
        <v>4</v>
      </c>
    </row>
    <row r="353" spans="1:9" s="18" customFormat="1" ht="12" customHeight="1" x14ac:dyDescent="0.3">
      <c r="A353" s="8"/>
      <c r="B353" s="19" t="s">
        <v>155</v>
      </c>
      <c r="C353" s="16">
        <v>1</v>
      </c>
      <c r="D353" s="16">
        <v>1</v>
      </c>
      <c r="E353" s="16">
        <f t="shared" si="35"/>
        <v>2</v>
      </c>
      <c r="F353" s="16">
        <v>0</v>
      </c>
      <c r="G353" s="16">
        <v>0</v>
      </c>
      <c r="H353" s="16">
        <f t="shared" si="36"/>
        <v>0</v>
      </c>
      <c r="I353" s="16">
        <f t="shared" si="37"/>
        <v>2</v>
      </c>
    </row>
    <row r="354" spans="1:9" s="18" customFormat="1" ht="12" customHeight="1" x14ac:dyDescent="0.3">
      <c r="A354" s="8"/>
      <c r="B354" s="19" t="s">
        <v>40</v>
      </c>
      <c r="C354" s="16">
        <f>SUM(C349:C353)</f>
        <v>55</v>
      </c>
      <c r="D354" s="16">
        <f>SUM(D349:D353)</f>
        <v>34</v>
      </c>
      <c r="E354" s="16">
        <f t="shared" si="35"/>
        <v>89</v>
      </c>
      <c r="F354" s="16">
        <f>SUM(F349:F353)</f>
        <v>7</v>
      </c>
      <c r="G354" s="16">
        <f>SUM(G349:G353)</f>
        <v>5</v>
      </c>
      <c r="H354" s="16">
        <f t="shared" si="36"/>
        <v>12</v>
      </c>
      <c r="I354" s="16">
        <f t="shared" si="37"/>
        <v>101</v>
      </c>
    </row>
    <row r="355" spans="1:9" s="18" customFormat="1" ht="12" customHeight="1" x14ac:dyDescent="0.3">
      <c r="A355" s="8"/>
      <c r="B355" s="8" t="s">
        <v>156</v>
      </c>
      <c r="C355" s="16"/>
      <c r="D355" s="16"/>
      <c r="E355" s="16"/>
      <c r="F355" s="16"/>
      <c r="G355" s="16"/>
      <c r="H355" s="16"/>
      <c r="I355" s="16"/>
    </row>
    <row r="356" spans="1:9" s="18" customFormat="1" ht="12" customHeight="1" x14ac:dyDescent="0.3">
      <c r="A356" s="8"/>
      <c r="B356" s="19" t="s">
        <v>152</v>
      </c>
      <c r="C356" s="16">
        <v>4</v>
      </c>
      <c r="D356" s="16">
        <v>1</v>
      </c>
      <c r="E356" s="16">
        <f t="shared" ref="E356:E361" si="38">C356+D356</f>
        <v>5</v>
      </c>
      <c r="F356" s="16">
        <v>2</v>
      </c>
      <c r="G356" s="16">
        <v>1</v>
      </c>
      <c r="H356" s="16">
        <f t="shared" ref="H356:H361" si="39">F356+G356</f>
        <v>3</v>
      </c>
      <c r="I356" s="16">
        <f t="shared" ref="I356:I361" si="40">E356+H356</f>
        <v>8</v>
      </c>
    </row>
    <row r="357" spans="1:9" s="18" customFormat="1" ht="12" customHeight="1" x14ac:dyDescent="0.3">
      <c r="A357" s="8"/>
      <c r="B357" s="19" t="s">
        <v>153</v>
      </c>
      <c r="C357" s="16">
        <v>49</v>
      </c>
      <c r="D357" s="16">
        <v>37</v>
      </c>
      <c r="E357" s="16">
        <f t="shared" si="38"/>
        <v>86</v>
      </c>
      <c r="F357" s="16">
        <v>5</v>
      </c>
      <c r="G357" s="16">
        <v>8</v>
      </c>
      <c r="H357" s="16">
        <f t="shared" si="39"/>
        <v>13</v>
      </c>
      <c r="I357" s="16">
        <f t="shared" si="40"/>
        <v>99</v>
      </c>
    </row>
    <row r="358" spans="1:9" s="18" customFormat="1" ht="12" customHeight="1" x14ac:dyDescent="0.3">
      <c r="A358" s="8"/>
      <c r="B358" s="19" t="s">
        <v>154</v>
      </c>
      <c r="C358" s="16">
        <v>6</v>
      </c>
      <c r="D358" s="16">
        <v>9</v>
      </c>
      <c r="E358" s="16">
        <f t="shared" si="38"/>
        <v>15</v>
      </c>
      <c r="F358" s="16">
        <v>3</v>
      </c>
      <c r="G358" s="16">
        <v>3</v>
      </c>
      <c r="H358" s="16">
        <f t="shared" si="39"/>
        <v>6</v>
      </c>
      <c r="I358" s="16">
        <f t="shared" si="40"/>
        <v>21</v>
      </c>
    </row>
    <row r="359" spans="1:9" s="18" customFormat="1" ht="12" customHeight="1" x14ac:dyDescent="0.3">
      <c r="A359" s="8"/>
      <c r="B359" s="19" t="s">
        <v>75</v>
      </c>
      <c r="C359" s="16">
        <v>2</v>
      </c>
      <c r="D359" s="16">
        <v>0</v>
      </c>
      <c r="E359" s="16">
        <f t="shared" si="38"/>
        <v>2</v>
      </c>
      <c r="F359" s="16">
        <v>0</v>
      </c>
      <c r="G359" s="16">
        <v>1</v>
      </c>
      <c r="H359" s="16">
        <f t="shared" si="39"/>
        <v>1</v>
      </c>
      <c r="I359" s="16">
        <f t="shared" si="40"/>
        <v>3</v>
      </c>
    </row>
    <row r="360" spans="1:9" s="18" customFormat="1" ht="12" customHeight="1" x14ac:dyDescent="0.3">
      <c r="A360" s="8"/>
      <c r="B360" s="19" t="s">
        <v>155</v>
      </c>
      <c r="C360" s="16">
        <v>2</v>
      </c>
      <c r="D360" s="16">
        <v>1</v>
      </c>
      <c r="E360" s="16">
        <f t="shared" si="38"/>
        <v>3</v>
      </c>
      <c r="F360" s="16">
        <v>1</v>
      </c>
      <c r="G360" s="16">
        <v>0</v>
      </c>
      <c r="H360" s="16">
        <f t="shared" si="39"/>
        <v>1</v>
      </c>
      <c r="I360" s="16">
        <f t="shared" si="40"/>
        <v>4</v>
      </c>
    </row>
    <row r="361" spans="1:9" s="18" customFormat="1" ht="12" customHeight="1" x14ac:dyDescent="0.3">
      <c r="A361" s="8"/>
      <c r="B361" s="19" t="s">
        <v>40</v>
      </c>
      <c r="C361" s="16">
        <f>SUM(C356:C360)</f>
        <v>63</v>
      </c>
      <c r="D361" s="16">
        <f>SUM(D356:D360)</f>
        <v>48</v>
      </c>
      <c r="E361" s="16">
        <f t="shared" si="38"/>
        <v>111</v>
      </c>
      <c r="F361" s="16">
        <f>SUM(F356:F360)</f>
        <v>11</v>
      </c>
      <c r="G361" s="16">
        <f>SUM(G356:G360)</f>
        <v>13</v>
      </c>
      <c r="H361" s="16">
        <f t="shared" si="39"/>
        <v>24</v>
      </c>
      <c r="I361" s="16">
        <f t="shared" si="40"/>
        <v>135</v>
      </c>
    </row>
    <row r="362" spans="1:9" s="18" customFormat="1" ht="15" customHeight="1" x14ac:dyDescent="0.3">
      <c r="A362" s="8"/>
      <c r="B362" s="8" t="s">
        <v>273</v>
      </c>
      <c r="C362" s="16"/>
      <c r="D362" s="16"/>
      <c r="E362" s="16"/>
      <c r="F362" s="16"/>
      <c r="G362" s="16"/>
      <c r="H362" s="16"/>
      <c r="I362" s="16"/>
    </row>
    <row r="363" spans="1:9" s="18" customFormat="1" ht="12" customHeight="1" x14ac:dyDescent="0.3">
      <c r="A363" s="8"/>
      <c r="B363" s="19" t="s">
        <v>152</v>
      </c>
      <c r="C363" s="16">
        <v>23</v>
      </c>
      <c r="D363" s="16">
        <v>14</v>
      </c>
      <c r="E363" s="16">
        <f>C363+D363</f>
        <v>37</v>
      </c>
      <c r="F363" s="16">
        <v>8</v>
      </c>
      <c r="G363" s="16">
        <v>25</v>
      </c>
      <c r="H363" s="16">
        <f>F363+G363</f>
        <v>33</v>
      </c>
      <c r="I363" s="16">
        <f>E363+H363</f>
        <v>70</v>
      </c>
    </row>
    <row r="364" spans="1:9" s="18" customFormat="1" ht="12" customHeight="1" x14ac:dyDescent="0.3">
      <c r="A364" s="8"/>
      <c r="B364" s="19" t="s">
        <v>72</v>
      </c>
      <c r="C364" s="16">
        <v>0</v>
      </c>
      <c r="D364" s="16">
        <v>0</v>
      </c>
      <c r="E364" s="16">
        <f>C364+D364</f>
        <v>0</v>
      </c>
      <c r="F364" s="16">
        <v>1</v>
      </c>
      <c r="G364" s="16">
        <v>1</v>
      </c>
      <c r="H364" s="16">
        <f>F364+G364</f>
        <v>2</v>
      </c>
      <c r="I364" s="16">
        <f>E364+H364</f>
        <v>2</v>
      </c>
    </row>
    <row r="365" spans="1:9" s="18" customFormat="1" ht="12" customHeight="1" x14ac:dyDescent="0.3">
      <c r="A365" s="8"/>
      <c r="B365" s="19" t="s">
        <v>75</v>
      </c>
      <c r="C365" s="16">
        <v>0</v>
      </c>
      <c r="D365" s="16">
        <v>0</v>
      </c>
      <c r="E365" s="16">
        <f>C365+D365</f>
        <v>0</v>
      </c>
      <c r="F365" s="16">
        <v>0</v>
      </c>
      <c r="G365" s="16">
        <v>0</v>
      </c>
      <c r="H365" s="16">
        <f>F365+G365</f>
        <v>0</v>
      </c>
      <c r="I365" s="16">
        <f>E365+H365</f>
        <v>0</v>
      </c>
    </row>
    <row r="366" spans="1:9" s="18" customFormat="1" ht="12" customHeight="1" x14ac:dyDescent="0.3">
      <c r="A366" s="8"/>
      <c r="B366" s="19" t="s">
        <v>40</v>
      </c>
      <c r="C366" s="16">
        <f>SUM(C363:C365)</f>
        <v>23</v>
      </c>
      <c r="D366" s="16">
        <f>SUM(D363:D365)</f>
        <v>14</v>
      </c>
      <c r="E366" s="16">
        <f>C366+D366</f>
        <v>37</v>
      </c>
      <c r="F366" s="16">
        <f>SUM(F363:F365)</f>
        <v>9</v>
      </c>
      <c r="G366" s="16">
        <f>SUM(G363:G365)</f>
        <v>26</v>
      </c>
      <c r="H366" s="16">
        <f>F366+G366</f>
        <v>35</v>
      </c>
      <c r="I366" s="16">
        <f>E366+H366</f>
        <v>72</v>
      </c>
    </row>
    <row r="367" spans="1:9" s="18" customFormat="1" ht="6" customHeight="1" x14ac:dyDescent="0.3">
      <c r="A367" s="8"/>
      <c r="B367" s="8"/>
      <c r="C367" s="16"/>
      <c r="D367" s="16"/>
      <c r="E367" s="16"/>
      <c r="F367" s="16"/>
      <c r="G367" s="16"/>
      <c r="H367" s="16"/>
      <c r="I367" s="16"/>
    </row>
    <row r="368" spans="1:9" s="18" customFormat="1" ht="12" customHeight="1" x14ac:dyDescent="0.3">
      <c r="A368" s="46" t="s">
        <v>65</v>
      </c>
      <c r="B368" s="38"/>
      <c r="C368" s="16"/>
      <c r="D368" s="16"/>
      <c r="E368" s="16"/>
      <c r="F368" s="16"/>
      <c r="G368" s="16"/>
      <c r="H368" s="16"/>
      <c r="I368" s="16"/>
    </row>
    <row r="369" spans="1:9" s="18" customFormat="1" ht="12" customHeight="1" x14ac:dyDescent="0.3">
      <c r="A369" s="45" t="s">
        <v>237</v>
      </c>
      <c r="B369" s="45"/>
      <c r="C369" s="16"/>
      <c r="D369" s="16"/>
      <c r="E369" s="16"/>
      <c r="F369" s="16"/>
      <c r="G369" s="16"/>
      <c r="H369" s="16"/>
      <c r="I369" s="16"/>
    </row>
    <row r="370" spans="1:9" s="18" customFormat="1" ht="12" customHeight="1" x14ac:dyDescent="0.3">
      <c r="A370" s="8"/>
      <c r="B370" s="8" t="s">
        <v>157</v>
      </c>
      <c r="C370" s="16"/>
      <c r="D370" s="16"/>
      <c r="E370" s="16"/>
      <c r="F370" s="16"/>
      <c r="G370" s="16"/>
      <c r="H370" s="16"/>
      <c r="I370" s="16"/>
    </row>
    <row r="371" spans="1:9" s="18" customFormat="1" ht="12" customHeight="1" x14ac:dyDescent="0.3">
      <c r="A371" s="8"/>
      <c r="B371" s="19" t="s">
        <v>157</v>
      </c>
      <c r="C371" s="16"/>
      <c r="D371" s="16"/>
      <c r="E371" s="16"/>
      <c r="F371" s="16"/>
      <c r="G371" s="16"/>
      <c r="H371" s="16"/>
      <c r="I371" s="16"/>
    </row>
    <row r="372" spans="1:9" s="18" customFormat="1" ht="12" customHeight="1" x14ac:dyDescent="0.3">
      <c r="A372" s="8"/>
      <c r="B372" s="20" t="s">
        <v>152</v>
      </c>
      <c r="C372" s="16">
        <v>7</v>
      </c>
      <c r="D372" s="16">
        <v>18</v>
      </c>
      <c r="E372" s="16">
        <f>C372+D372</f>
        <v>25</v>
      </c>
      <c r="F372" s="16">
        <v>2</v>
      </c>
      <c r="G372" s="16">
        <v>3</v>
      </c>
      <c r="H372" s="16">
        <f>F372+G372</f>
        <v>5</v>
      </c>
      <c r="I372" s="16">
        <f>E372+H372</f>
        <v>30</v>
      </c>
    </row>
    <row r="373" spans="1:9" s="18" customFormat="1" ht="12" customHeight="1" x14ac:dyDescent="0.3">
      <c r="A373" s="8"/>
      <c r="B373" s="20" t="s">
        <v>40</v>
      </c>
      <c r="C373" s="16">
        <f>C372</f>
        <v>7</v>
      </c>
      <c r="D373" s="16">
        <f>D372</f>
        <v>18</v>
      </c>
      <c r="E373" s="16">
        <f>C373+D373</f>
        <v>25</v>
      </c>
      <c r="F373" s="16">
        <f>F372</f>
        <v>2</v>
      </c>
      <c r="G373" s="16">
        <f>G372</f>
        <v>3</v>
      </c>
      <c r="H373" s="16">
        <f>F373+G373</f>
        <v>5</v>
      </c>
      <c r="I373" s="16">
        <f>E373+H373</f>
        <v>30</v>
      </c>
    </row>
    <row r="374" spans="1:9" s="18" customFormat="1" ht="12" customHeight="1" x14ac:dyDescent="0.3">
      <c r="A374" s="8"/>
      <c r="B374" s="19" t="s">
        <v>158</v>
      </c>
      <c r="C374" s="16"/>
      <c r="D374" s="16"/>
      <c r="E374" s="16"/>
      <c r="F374" s="16"/>
      <c r="G374" s="16"/>
      <c r="H374" s="16"/>
      <c r="I374" s="16"/>
    </row>
    <row r="375" spans="1:9" s="18" customFormat="1" ht="12" customHeight="1" x14ac:dyDescent="0.3">
      <c r="A375" s="8"/>
      <c r="B375" s="20" t="s">
        <v>153</v>
      </c>
      <c r="C375" s="16">
        <v>16</v>
      </c>
      <c r="D375" s="16">
        <v>40</v>
      </c>
      <c r="E375" s="16">
        <f>C375+D375</f>
        <v>56</v>
      </c>
      <c r="F375" s="16">
        <v>0</v>
      </c>
      <c r="G375" s="16">
        <v>3</v>
      </c>
      <c r="H375" s="16">
        <f>F375+G375</f>
        <v>3</v>
      </c>
      <c r="I375" s="16">
        <f>E375+H375</f>
        <v>59</v>
      </c>
    </row>
    <row r="376" spans="1:9" s="18" customFormat="1" ht="12" customHeight="1" x14ac:dyDescent="0.3">
      <c r="A376" s="8"/>
      <c r="B376" s="20" t="s">
        <v>75</v>
      </c>
      <c r="C376" s="16">
        <v>8</v>
      </c>
      <c r="D376" s="16">
        <v>13</v>
      </c>
      <c r="E376" s="16">
        <f>C376+D376</f>
        <v>21</v>
      </c>
      <c r="F376" s="16">
        <v>0</v>
      </c>
      <c r="G376" s="16">
        <v>1</v>
      </c>
      <c r="H376" s="16">
        <f>F376+G376</f>
        <v>1</v>
      </c>
      <c r="I376" s="16">
        <f>E376+H376</f>
        <v>22</v>
      </c>
    </row>
    <row r="377" spans="1:9" s="18" customFormat="1" ht="12" customHeight="1" x14ac:dyDescent="0.3">
      <c r="A377" s="8"/>
      <c r="B377" s="20" t="s">
        <v>40</v>
      </c>
      <c r="C377" s="16">
        <f>SUM(C375:C376)</f>
        <v>24</v>
      </c>
      <c r="D377" s="16">
        <f>SUM(D375:D376)</f>
        <v>53</v>
      </c>
      <c r="E377" s="16">
        <f>C377+D377</f>
        <v>77</v>
      </c>
      <c r="F377" s="16">
        <f>SUM(F375:F376)</f>
        <v>0</v>
      </c>
      <c r="G377" s="16">
        <f>SUM(G375:G376)</f>
        <v>4</v>
      </c>
      <c r="H377" s="16">
        <f>F377+G377</f>
        <v>4</v>
      </c>
      <c r="I377" s="16">
        <f>E377+H377</f>
        <v>81</v>
      </c>
    </row>
    <row r="378" spans="1:9" s="18" customFormat="1" ht="12" customHeight="1" x14ac:dyDescent="0.3">
      <c r="A378" s="8"/>
      <c r="B378" s="19" t="s">
        <v>159</v>
      </c>
      <c r="C378" s="16"/>
      <c r="D378" s="16"/>
      <c r="E378" s="16"/>
      <c r="F378" s="16"/>
      <c r="G378" s="16"/>
      <c r="H378" s="16"/>
      <c r="I378" s="16"/>
    </row>
    <row r="379" spans="1:9" s="18" customFormat="1" ht="12" customHeight="1" x14ac:dyDescent="0.3">
      <c r="A379" s="8"/>
      <c r="B379" s="20" t="s">
        <v>153</v>
      </c>
      <c r="C379" s="16">
        <v>0</v>
      </c>
      <c r="D379" s="16">
        <v>7</v>
      </c>
      <c r="E379" s="16">
        <f>C379+D379</f>
        <v>7</v>
      </c>
      <c r="F379" s="16">
        <v>0</v>
      </c>
      <c r="G379" s="16">
        <v>0</v>
      </c>
      <c r="H379" s="16">
        <f>F379+G379</f>
        <v>0</v>
      </c>
      <c r="I379" s="16">
        <f>E379+H379</f>
        <v>7</v>
      </c>
    </row>
    <row r="380" spans="1:9" s="18" customFormat="1" ht="12" customHeight="1" x14ac:dyDescent="0.3">
      <c r="A380" s="8"/>
      <c r="B380" s="20" t="s">
        <v>75</v>
      </c>
      <c r="C380" s="16">
        <v>0</v>
      </c>
      <c r="D380" s="16">
        <v>6</v>
      </c>
      <c r="E380" s="16">
        <f>C380+D380</f>
        <v>6</v>
      </c>
      <c r="F380" s="16">
        <v>0</v>
      </c>
      <c r="G380" s="16">
        <v>1</v>
      </c>
      <c r="H380" s="16">
        <f>F380+G380</f>
        <v>1</v>
      </c>
      <c r="I380" s="16">
        <f>E380+H380</f>
        <v>7</v>
      </c>
    </row>
    <row r="381" spans="1:9" s="18" customFormat="1" ht="12" customHeight="1" x14ac:dyDescent="0.3">
      <c r="A381" s="8"/>
      <c r="B381" s="20" t="s">
        <v>40</v>
      </c>
      <c r="C381" s="16">
        <f>SUM(C379:C380)</f>
        <v>0</v>
      </c>
      <c r="D381" s="16">
        <f>SUM(D379:D380)</f>
        <v>13</v>
      </c>
      <c r="E381" s="16">
        <f>C381+D381</f>
        <v>13</v>
      </c>
      <c r="F381" s="16">
        <f>SUM(F379:F380)</f>
        <v>0</v>
      </c>
      <c r="G381" s="16">
        <f>SUM(G379:G380)</f>
        <v>1</v>
      </c>
      <c r="H381" s="16">
        <f>F381+G381</f>
        <v>1</v>
      </c>
      <c r="I381" s="16">
        <f>E381+H381</f>
        <v>14</v>
      </c>
    </row>
    <row r="382" spans="1:9" s="18" customFormat="1" ht="12" customHeight="1" x14ac:dyDescent="0.3">
      <c r="A382" s="8"/>
      <c r="B382" s="8" t="s">
        <v>160</v>
      </c>
      <c r="C382" s="16"/>
      <c r="D382" s="16"/>
      <c r="E382" s="16"/>
      <c r="F382" s="16"/>
      <c r="G382" s="16"/>
      <c r="H382" s="16"/>
      <c r="I382" s="16"/>
    </row>
    <row r="383" spans="1:9" s="18" customFormat="1" ht="12" customHeight="1" x14ac:dyDescent="0.3">
      <c r="A383" s="8"/>
      <c r="B383" s="19" t="s">
        <v>153</v>
      </c>
      <c r="C383" s="16">
        <v>3</v>
      </c>
      <c r="D383" s="16">
        <v>8</v>
      </c>
      <c r="E383" s="16">
        <f t="shared" ref="E383:E388" si="41">C383+D383</f>
        <v>11</v>
      </c>
      <c r="F383" s="16">
        <v>2</v>
      </c>
      <c r="G383" s="16">
        <v>1</v>
      </c>
      <c r="H383" s="16">
        <f t="shared" ref="H383:H388" si="42">F383+G383</f>
        <v>3</v>
      </c>
      <c r="I383" s="16">
        <f t="shared" ref="I383:I388" si="43">E383+H383</f>
        <v>14</v>
      </c>
    </row>
    <row r="384" spans="1:9" s="18" customFormat="1" ht="12" customHeight="1" x14ac:dyDescent="0.3">
      <c r="A384" s="8"/>
      <c r="B384" s="19" t="s">
        <v>154</v>
      </c>
      <c r="C384" s="16">
        <v>1</v>
      </c>
      <c r="D384" s="16">
        <v>0</v>
      </c>
      <c r="E384" s="16">
        <f t="shared" si="41"/>
        <v>1</v>
      </c>
      <c r="F384" s="16">
        <v>0</v>
      </c>
      <c r="G384" s="16">
        <v>0</v>
      </c>
      <c r="H384" s="16">
        <f t="shared" si="42"/>
        <v>0</v>
      </c>
      <c r="I384" s="16">
        <f t="shared" si="43"/>
        <v>1</v>
      </c>
    </row>
    <row r="385" spans="1:9" s="18" customFormat="1" ht="12" customHeight="1" x14ac:dyDescent="0.3">
      <c r="A385" s="8"/>
      <c r="B385" s="19" t="s">
        <v>75</v>
      </c>
      <c r="C385" s="16">
        <v>3</v>
      </c>
      <c r="D385" s="16">
        <v>1</v>
      </c>
      <c r="E385" s="16">
        <f t="shared" si="41"/>
        <v>4</v>
      </c>
      <c r="F385" s="16">
        <v>0</v>
      </c>
      <c r="G385" s="16">
        <v>0</v>
      </c>
      <c r="H385" s="16">
        <f t="shared" si="42"/>
        <v>0</v>
      </c>
      <c r="I385" s="16">
        <f t="shared" si="43"/>
        <v>4</v>
      </c>
    </row>
    <row r="386" spans="1:9" s="18" customFormat="1" ht="12" customHeight="1" x14ac:dyDescent="0.3">
      <c r="A386" s="8"/>
      <c r="B386" s="19" t="s">
        <v>155</v>
      </c>
      <c r="C386" s="16">
        <v>1</v>
      </c>
      <c r="D386" s="16">
        <v>2</v>
      </c>
      <c r="E386" s="16">
        <f t="shared" si="41"/>
        <v>3</v>
      </c>
      <c r="F386" s="16">
        <v>0</v>
      </c>
      <c r="G386" s="16">
        <v>0</v>
      </c>
      <c r="H386" s="16">
        <f t="shared" si="42"/>
        <v>0</v>
      </c>
      <c r="I386" s="16">
        <f t="shared" si="43"/>
        <v>3</v>
      </c>
    </row>
    <row r="387" spans="1:9" s="18" customFormat="1" ht="12" customHeight="1" x14ac:dyDescent="0.3">
      <c r="A387" s="8"/>
      <c r="B387" s="19" t="s">
        <v>40</v>
      </c>
      <c r="C387" s="16">
        <f>SUM(C383:C386)</f>
        <v>8</v>
      </c>
      <c r="D387" s="16">
        <f>SUM(D383:D386)</f>
        <v>11</v>
      </c>
      <c r="E387" s="16">
        <f t="shared" si="41"/>
        <v>19</v>
      </c>
      <c r="F387" s="16">
        <f>SUM(F383:F386)</f>
        <v>2</v>
      </c>
      <c r="G387" s="16">
        <f>SUM(G383:G386)</f>
        <v>1</v>
      </c>
      <c r="H387" s="16">
        <f t="shared" si="42"/>
        <v>3</v>
      </c>
      <c r="I387" s="16">
        <f t="shared" si="43"/>
        <v>22</v>
      </c>
    </row>
    <row r="388" spans="1:9" s="18" customFormat="1" ht="12" customHeight="1" x14ac:dyDescent="0.3">
      <c r="A388" s="8"/>
      <c r="B388" s="8" t="s">
        <v>58</v>
      </c>
      <c r="C388" s="16">
        <v>2</v>
      </c>
      <c r="D388" s="16">
        <v>1</v>
      </c>
      <c r="E388" s="16">
        <f t="shared" si="41"/>
        <v>3</v>
      </c>
      <c r="F388" s="16">
        <v>11</v>
      </c>
      <c r="G388" s="16">
        <v>0</v>
      </c>
      <c r="H388" s="16">
        <f t="shared" si="42"/>
        <v>11</v>
      </c>
      <c r="I388" s="16">
        <f t="shared" si="43"/>
        <v>14</v>
      </c>
    </row>
    <row r="389" spans="1:9" s="18" customFormat="1" ht="12" customHeight="1" x14ac:dyDescent="0.3">
      <c r="A389" s="8"/>
      <c r="B389" s="21" t="s">
        <v>115</v>
      </c>
      <c r="C389" s="16"/>
      <c r="D389" s="16"/>
      <c r="E389" s="16"/>
      <c r="F389" s="16"/>
      <c r="G389" s="16"/>
      <c r="H389" s="16"/>
      <c r="I389" s="17"/>
    </row>
    <row r="390" spans="1:9" s="18" customFormat="1" ht="12" customHeight="1" x14ac:dyDescent="0.3">
      <c r="A390" s="8"/>
      <c r="B390" s="21" t="s">
        <v>152</v>
      </c>
      <c r="C390" s="17">
        <f>C349+C356+C363+C372</f>
        <v>37</v>
      </c>
      <c r="D390" s="17">
        <f>D349+D356+D363+D372</f>
        <v>33</v>
      </c>
      <c r="E390" s="17">
        <f>C390+D390</f>
        <v>70</v>
      </c>
      <c r="F390" s="17">
        <f>F349+F356+F363+F372</f>
        <v>12</v>
      </c>
      <c r="G390" s="17">
        <f>G349+G356+G363+G372</f>
        <v>31</v>
      </c>
      <c r="H390" s="17">
        <f>F390+G390</f>
        <v>43</v>
      </c>
      <c r="I390" s="17">
        <f>E390+H390</f>
        <v>113</v>
      </c>
    </row>
    <row r="391" spans="1:9" s="18" customFormat="1" ht="12" customHeight="1" x14ac:dyDescent="0.3">
      <c r="A391" s="8"/>
      <c r="B391" s="21" t="s">
        <v>161</v>
      </c>
      <c r="C391" s="17">
        <f>C350+C351+C357+C358+C364+C375+C379+C383+C384</f>
        <v>125</v>
      </c>
      <c r="D391" s="17">
        <f>D350+D351+D357+D358+D364+D375+D379+D383+D384</f>
        <v>132</v>
      </c>
      <c r="E391" s="17">
        <f>C391+D391</f>
        <v>257</v>
      </c>
      <c r="F391" s="17">
        <f>F350+F351+F357+F358+F364+F375+F379+F383+F384</f>
        <v>17</v>
      </c>
      <c r="G391" s="17">
        <f>G350+G351+G357+G358+G364+G375+G379+G383+G384</f>
        <v>19</v>
      </c>
      <c r="H391" s="17">
        <f>F391+G391</f>
        <v>36</v>
      </c>
      <c r="I391" s="17">
        <f>E391+H391</f>
        <v>293</v>
      </c>
    </row>
    <row r="392" spans="1:9" s="18" customFormat="1" ht="12" customHeight="1" x14ac:dyDescent="0.3">
      <c r="A392" s="8"/>
      <c r="B392" s="21" t="s">
        <v>162</v>
      </c>
      <c r="C392" s="17">
        <f>C352+C353+C359+C360+C365+C376+C380+C385+C386</f>
        <v>18</v>
      </c>
      <c r="D392" s="17">
        <f>D352+D353+D359+D360+D365+D376+D380+D385+D386</f>
        <v>26</v>
      </c>
      <c r="E392" s="17">
        <f>C392+D392</f>
        <v>44</v>
      </c>
      <c r="F392" s="17">
        <f>F352+F353+F359+F360+F365+F376+F380+F385+F386</f>
        <v>2</v>
      </c>
      <c r="G392" s="17">
        <f>G352+G353+G359+G360+G365+G376+G380+G385+G386</f>
        <v>3</v>
      </c>
      <c r="H392" s="17">
        <f>F392+G392</f>
        <v>5</v>
      </c>
      <c r="I392" s="17">
        <f>E392+H392</f>
        <v>49</v>
      </c>
    </row>
    <row r="393" spans="1:9" s="18" customFormat="1" ht="12" customHeight="1" x14ac:dyDescent="0.3">
      <c r="A393" s="8"/>
      <c r="B393" s="21" t="s">
        <v>58</v>
      </c>
      <c r="C393" s="17">
        <v>2</v>
      </c>
      <c r="D393" s="17">
        <v>1</v>
      </c>
      <c r="E393" s="17">
        <f>C393+D393</f>
        <v>3</v>
      </c>
      <c r="F393" s="17">
        <v>11</v>
      </c>
      <c r="G393" s="17">
        <v>0</v>
      </c>
      <c r="H393" s="17">
        <f>F393+G393</f>
        <v>11</v>
      </c>
      <c r="I393" s="17">
        <f>E393+H393</f>
        <v>14</v>
      </c>
    </row>
    <row r="394" spans="1:9" s="18" customFormat="1" ht="12" customHeight="1" x14ac:dyDescent="0.3">
      <c r="A394" s="8"/>
      <c r="B394" s="21" t="s">
        <v>240</v>
      </c>
      <c r="C394" s="17">
        <f>SUM(C390:C393)</f>
        <v>182</v>
      </c>
      <c r="D394" s="17">
        <f>SUM(D390:D393)</f>
        <v>192</v>
      </c>
      <c r="E394" s="17">
        <f>C394+D394</f>
        <v>374</v>
      </c>
      <c r="F394" s="17">
        <f>SUM(F390:F393)</f>
        <v>42</v>
      </c>
      <c r="G394" s="17">
        <f>SUM(G390:G393)</f>
        <v>53</v>
      </c>
      <c r="H394" s="17">
        <f>F394+G394</f>
        <v>95</v>
      </c>
      <c r="I394" s="17">
        <f>E394+H394</f>
        <v>469</v>
      </c>
    </row>
    <row r="395" spans="1:9" s="18" customFormat="1" ht="9.75" customHeight="1" x14ac:dyDescent="0.3">
      <c r="A395" s="8"/>
      <c r="B395" s="8"/>
      <c r="C395" s="16"/>
      <c r="D395" s="16"/>
      <c r="E395" s="16"/>
      <c r="F395" s="16"/>
      <c r="G395" s="16"/>
      <c r="H395" s="16"/>
      <c r="I395" s="17"/>
    </row>
    <row r="396" spans="1:9" s="18" customFormat="1" ht="14.15" customHeight="1" x14ac:dyDescent="0.3">
      <c r="A396" s="46" t="s">
        <v>279</v>
      </c>
      <c r="B396" s="38"/>
      <c r="C396" s="16"/>
      <c r="D396" s="16"/>
      <c r="E396" s="16"/>
      <c r="F396" s="16"/>
      <c r="G396" s="16"/>
      <c r="H396" s="16"/>
      <c r="I396" s="17"/>
    </row>
    <row r="397" spans="1:9" s="18" customFormat="1" ht="12" customHeight="1" x14ac:dyDescent="0.3">
      <c r="A397" s="8"/>
      <c r="B397" s="8" t="s">
        <v>163</v>
      </c>
      <c r="C397" s="16"/>
      <c r="D397" s="16"/>
      <c r="E397" s="16"/>
      <c r="F397" s="16"/>
      <c r="G397" s="16"/>
      <c r="H397" s="17"/>
      <c r="I397" s="16"/>
    </row>
    <row r="398" spans="1:9" s="18" customFormat="1" ht="12" customHeight="1" x14ac:dyDescent="0.3">
      <c r="A398" s="8"/>
      <c r="B398" s="19" t="s">
        <v>164</v>
      </c>
      <c r="C398" s="16">
        <v>0</v>
      </c>
      <c r="D398" s="16">
        <v>0</v>
      </c>
      <c r="E398" s="16">
        <f>C398+D398</f>
        <v>0</v>
      </c>
      <c r="F398" s="16">
        <v>0</v>
      </c>
      <c r="G398" s="16">
        <v>0</v>
      </c>
      <c r="H398" s="16">
        <f>F398+G398</f>
        <v>0</v>
      </c>
      <c r="I398" s="16">
        <f t="shared" ref="I398:I407" si="44">E398+H398</f>
        <v>0</v>
      </c>
    </row>
    <row r="399" spans="1:9" s="18" customFormat="1" ht="12" customHeight="1" x14ac:dyDescent="0.3">
      <c r="A399" s="8"/>
      <c r="B399" s="19" t="s">
        <v>166</v>
      </c>
      <c r="C399" s="16">
        <v>11</v>
      </c>
      <c r="D399" s="16">
        <v>4</v>
      </c>
      <c r="E399" s="16">
        <f>C399+D399</f>
        <v>15</v>
      </c>
      <c r="F399" s="16">
        <v>12</v>
      </c>
      <c r="G399" s="16">
        <v>4</v>
      </c>
      <c r="H399" s="16">
        <f>F399+G399</f>
        <v>16</v>
      </c>
      <c r="I399" s="16">
        <f>E399+H399</f>
        <v>31</v>
      </c>
    </row>
    <row r="400" spans="1:9" s="18" customFormat="1" ht="12" customHeight="1" x14ac:dyDescent="0.3">
      <c r="A400" s="8"/>
      <c r="B400" s="19" t="s">
        <v>165</v>
      </c>
      <c r="C400" s="16">
        <v>0</v>
      </c>
      <c r="D400" s="16">
        <v>0</v>
      </c>
      <c r="E400" s="16">
        <f>C400+D400</f>
        <v>0</v>
      </c>
      <c r="F400" s="16">
        <v>0</v>
      </c>
      <c r="G400" s="16">
        <v>0</v>
      </c>
      <c r="H400" s="16">
        <f>F400+G400</f>
        <v>0</v>
      </c>
      <c r="I400" s="16">
        <f t="shared" si="44"/>
        <v>0</v>
      </c>
    </row>
    <row r="401" spans="1:9" s="18" customFormat="1" ht="12" customHeight="1" x14ac:dyDescent="0.3">
      <c r="A401" s="8"/>
      <c r="B401" s="8" t="s">
        <v>249</v>
      </c>
      <c r="C401" s="8"/>
      <c r="D401" s="8"/>
      <c r="E401" s="8"/>
      <c r="F401" s="8"/>
      <c r="G401" s="8"/>
      <c r="H401" s="8"/>
      <c r="I401" s="8"/>
    </row>
    <row r="402" spans="1:9" s="18" customFormat="1" ht="12" customHeight="1" x14ac:dyDescent="0.3">
      <c r="A402" s="8"/>
      <c r="B402" s="8" t="s">
        <v>250</v>
      </c>
      <c r="C402" s="16">
        <v>234</v>
      </c>
      <c r="D402" s="16">
        <v>236</v>
      </c>
      <c r="E402" s="16">
        <f>C402+D402</f>
        <v>470</v>
      </c>
      <c r="F402" s="16">
        <v>374</v>
      </c>
      <c r="G402" s="16">
        <v>148</v>
      </c>
      <c r="H402" s="16">
        <f>F402+G402</f>
        <v>522</v>
      </c>
      <c r="I402" s="16">
        <f>E402+H402</f>
        <v>992</v>
      </c>
    </row>
    <row r="403" spans="1:9" s="18" customFormat="1" ht="12" customHeight="1" x14ac:dyDescent="0.3">
      <c r="A403" s="8"/>
      <c r="B403" s="8" t="s">
        <v>251</v>
      </c>
      <c r="C403" s="16"/>
      <c r="D403" s="16"/>
      <c r="E403" s="16"/>
      <c r="F403" s="16"/>
      <c r="G403" s="16"/>
      <c r="H403" s="16"/>
      <c r="I403" s="16"/>
    </row>
    <row r="404" spans="1:9" s="18" customFormat="1" ht="15" customHeight="1" x14ac:dyDescent="0.3">
      <c r="A404" s="8"/>
      <c r="B404" s="8" t="s">
        <v>280</v>
      </c>
      <c r="C404" s="16">
        <v>0</v>
      </c>
      <c r="D404" s="16">
        <v>0</v>
      </c>
      <c r="E404" s="16">
        <f>C404+D404</f>
        <v>0</v>
      </c>
      <c r="F404" s="16">
        <v>3</v>
      </c>
      <c r="G404" s="16">
        <v>6</v>
      </c>
      <c r="H404" s="16">
        <f>F404+G404</f>
        <v>9</v>
      </c>
      <c r="I404" s="16">
        <f t="shared" si="44"/>
        <v>9</v>
      </c>
    </row>
    <row r="405" spans="1:9" s="18" customFormat="1" ht="12" customHeight="1" x14ac:dyDescent="0.3">
      <c r="A405" s="8"/>
      <c r="B405" s="8" t="s">
        <v>252</v>
      </c>
      <c r="C405" s="16">
        <v>0</v>
      </c>
      <c r="D405" s="16">
        <v>2</v>
      </c>
      <c r="E405" s="16">
        <f>C405+D405</f>
        <v>2</v>
      </c>
      <c r="F405" s="16">
        <v>2</v>
      </c>
      <c r="G405" s="16">
        <v>1</v>
      </c>
      <c r="H405" s="16">
        <f>F405+G405</f>
        <v>3</v>
      </c>
      <c r="I405" s="16">
        <f>E405+H405</f>
        <v>5</v>
      </c>
    </row>
    <row r="406" spans="1:9" s="18" customFormat="1" ht="15" customHeight="1" x14ac:dyDescent="0.3">
      <c r="A406" s="8"/>
      <c r="B406" s="8" t="s">
        <v>294</v>
      </c>
      <c r="C406" s="16">
        <v>0</v>
      </c>
      <c r="D406" s="16">
        <v>1</v>
      </c>
      <c r="E406" s="16">
        <f>C406+D406</f>
        <v>1</v>
      </c>
      <c r="F406" s="16">
        <v>1</v>
      </c>
      <c r="G406" s="16">
        <v>0</v>
      </c>
      <c r="H406" s="16">
        <f>F406+G406</f>
        <v>1</v>
      </c>
      <c r="I406" s="16">
        <f t="shared" si="44"/>
        <v>2</v>
      </c>
    </row>
    <row r="407" spans="1:9" s="18" customFormat="1" ht="12" customHeight="1" x14ac:dyDescent="0.3">
      <c r="A407" s="8"/>
      <c r="B407" s="36" t="s">
        <v>240</v>
      </c>
      <c r="C407" s="17">
        <f>SUM(C398:C406)</f>
        <v>245</v>
      </c>
      <c r="D407" s="17">
        <f>SUM(D398:D406)</f>
        <v>243</v>
      </c>
      <c r="E407" s="17">
        <f>C407+D407</f>
        <v>488</v>
      </c>
      <c r="F407" s="17">
        <f>SUM(F398:F406)</f>
        <v>392</v>
      </c>
      <c r="G407" s="17">
        <f>SUM(G398:G406)</f>
        <v>159</v>
      </c>
      <c r="H407" s="17">
        <f>F407+G407</f>
        <v>551</v>
      </c>
      <c r="I407" s="17">
        <f t="shared" si="44"/>
        <v>1039</v>
      </c>
    </row>
    <row r="408" spans="1:9" s="18" customFormat="1" ht="9.5" customHeight="1" x14ac:dyDescent="0.3">
      <c r="A408" s="8"/>
      <c r="B408" s="36"/>
      <c r="C408" s="17"/>
      <c r="D408" s="17"/>
      <c r="E408" s="17"/>
      <c r="F408" s="17"/>
      <c r="G408" s="17"/>
      <c r="H408" s="17"/>
      <c r="I408" s="17"/>
    </row>
    <row r="409" spans="1:9" s="18" customFormat="1" ht="15" customHeight="1" x14ac:dyDescent="0.3">
      <c r="A409" s="36" t="s">
        <v>281</v>
      </c>
      <c r="B409" s="36"/>
      <c r="C409" s="17"/>
      <c r="D409" s="17"/>
      <c r="E409" s="17"/>
      <c r="F409" s="17"/>
      <c r="G409" s="17"/>
      <c r="H409" s="17"/>
      <c r="I409" s="17"/>
    </row>
    <row r="410" spans="1:9" s="18" customFormat="1" ht="9.5" customHeight="1" x14ac:dyDescent="0.3">
      <c r="A410" s="8"/>
      <c r="B410" s="36"/>
      <c r="C410" s="17"/>
      <c r="D410" s="17"/>
      <c r="E410" s="17"/>
      <c r="F410" s="17"/>
      <c r="G410" s="17"/>
      <c r="H410" s="17"/>
      <c r="I410" s="17"/>
    </row>
    <row r="411" spans="1:9" s="18" customFormat="1" ht="15" customHeight="1" x14ac:dyDescent="0.3">
      <c r="A411" s="46" t="s">
        <v>288</v>
      </c>
      <c r="B411" s="38"/>
      <c r="C411" s="16"/>
      <c r="D411" s="16"/>
      <c r="E411" s="16"/>
      <c r="F411" s="16"/>
      <c r="G411" s="16"/>
      <c r="H411" s="16"/>
      <c r="I411" s="17"/>
    </row>
    <row r="412" spans="1:9" s="18" customFormat="1" ht="12" customHeight="1" x14ac:dyDescent="0.3">
      <c r="A412" s="8"/>
      <c r="B412" s="8" t="s">
        <v>8</v>
      </c>
      <c r="C412" s="16">
        <v>52</v>
      </c>
      <c r="D412" s="16">
        <v>5</v>
      </c>
      <c r="E412" s="16">
        <f>C412+D412</f>
        <v>57</v>
      </c>
      <c r="F412" s="16">
        <v>1</v>
      </c>
      <c r="G412" s="16">
        <v>0</v>
      </c>
      <c r="H412" s="16">
        <f>F412+G412</f>
        <v>1</v>
      </c>
      <c r="I412" s="16">
        <f>E412+H412</f>
        <v>58</v>
      </c>
    </row>
    <row r="413" spans="1:9" s="18" customFormat="1" ht="12" customHeight="1" x14ac:dyDescent="0.3">
      <c r="A413" s="8"/>
      <c r="B413" s="8" t="s">
        <v>256</v>
      </c>
      <c r="C413" s="16">
        <v>0</v>
      </c>
      <c r="D413" s="16">
        <v>0</v>
      </c>
      <c r="E413" s="16">
        <f>C413+D413</f>
        <v>0</v>
      </c>
      <c r="F413" s="16">
        <v>0</v>
      </c>
      <c r="G413" s="16">
        <v>0</v>
      </c>
      <c r="H413" s="16">
        <f>F413+G413</f>
        <v>0</v>
      </c>
      <c r="I413" s="16">
        <f>E413+H413</f>
        <v>0</v>
      </c>
    </row>
    <row r="414" spans="1:9" s="18" customFormat="1" ht="12" customHeight="1" x14ac:dyDescent="0.3">
      <c r="A414" s="8"/>
      <c r="B414" s="21" t="s">
        <v>4</v>
      </c>
      <c r="C414" s="17">
        <f>SUM(C412:C413)</f>
        <v>52</v>
      </c>
      <c r="D414" s="17">
        <f>SUM(D412:D413)</f>
        <v>5</v>
      </c>
      <c r="E414" s="17">
        <f>C414+D414</f>
        <v>57</v>
      </c>
      <c r="F414" s="17">
        <f>SUM(F412:F413)</f>
        <v>1</v>
      </c>
      <c r="G414" s="17">
        <f>SUM(G412:G413)</f>
        <v>0</v>
      </c>
      <c r="H414" s="17">
        <f>F414+G414</f>
        <v>1</v>
      </c>
      <c r="I414" s="17">
        <f>E414+H414</f>
        <v>58</v>
      </c>
    </row>
    <row r="415" spans="1:9" s="18" customFormat="1" ht="9.75" customHeight="1" x14ac:dyDescent="0.3">
      <c r="A415" s="8"/>
      <c r="B415" s="8"/>
      <c r="C415" s="16"/>
      <c r="D415" s="16"/>
      <c r="E415" s="16"/>
      <c r="F415" s="16"/>
      <c r="G415" s="16"/>
      <c r="H415" s="16"/>
      <c r="I415" s="17"/>
    </row>
    <row r="416" spans="1:9" s="18" customFormat="1" ht="15" customHeight="1" x14ac:dyDescent="0.3">
      <c r="A416" s="46" t="s">
        <v>289</v>
      </c>
      <c r="B416" s="38"/>
      <c r="C416" s="16"/>
      <c r="D416" s="16"/>
      <c r="E416" s="16"/>
      <c r="F416" s="16"/>
      <c r="G416" s="16"/>
      <c r="H416" s="16"/>
      <c r="I416" s="17"/>
    </row>
    <row r="417" spans="1:9" s="18" customFormat="1" ht="12" customHeight="1" x14ac:dyDescent="0.3">
      <c r="A417" s="8"/>
      <c r="B417" s="8" t="s">
        <v>5</v>
      </c>
      <c r="C417" s="16">
        <v>54</v>
      </c>
      <c r="D417" s="16">
        <v>58</v>
      </c>
      <c r="E417" s="16">
        <f>C417+D417</f>
        <v>112</v>
      </c>
      <c r="F417" s="16">
        <v>0</v>
      </c>
      <c r="G417" s="16">
        <v>0</v>
      </c>
      <c r="H417" s="16">
        <f>F417+G417</f>
        <v>0</v>
      </c>
      <c r="I417" s="16">
        <f>E417+H417</f>
        <v>112</v>
      </c>
    </row>
    <row r="418" spans="1:9" s="18" customFormat="1" ht="15" customHeight="1" x14ac:dyDescent="0.3">
      <c r="A418" s="8"/>
      <c r="B418" s="8" t="s">
        <v>263</v>
      </c>
      <c r="C418" s="16">
        <v>8</v>
      </c>
      <c r="D418" s="16">
        <v>8</v>
      </c>
      <c r="E418" s="16">
        <f>C418+D418</f>
        <v>16</v>
      </c>
      <c r="F418" s="16">
        <v>0</v>
      </c>
      <c r="G418" s="16">
        <v>0</v>
      </c>
      <c r="H418" s="16">
        <f>F418+G418</f>
        <v>0</v>
      </c>
      <c r="I418" s="16">
        <f>E418+H418</f>
        <v>16</v>
      </c>
    </row>
    <row r="419" spans="1:9" s="18" customFormat="1" ht="12" customHeight="1" x14ac:dyDescent="0.3">
      <c r="A419" s="8"/>
      <c r="B419" s="21" t="s">
        <v>240</v>
      </c>
      <c r="C419" s="17">
        <f>SUM(C417:C418)</f>
        <v>62</v>
      </c>
      <c r="D419" s="17">
        <f>SUM(D417:D418)</f>
        <v>66</v>
      </c>
      <c r="E419" s="17">
        <f>C419+D419</f>
        <v>128</v>
      </c>
      <c r="F419" s="17">
        <f>SUM(F417:F418)</f>
        <v>0</v>
      </c>
      <c r="G419" s="17">
        <f>SUM(G417:G418)</f>
        <v>0</v>
      </c>
      <c r="H419" s="17">
        <f>F419+G419</f>
        <v>0</v>
      </c>
      <c r="I419" s="17">
        <f>E419+H419</f>
        <v>128</v>
      </c>
    </row>
    <row r="420" spans="1:9" s="18" customFormat="1" ht="9.75" customHeight="1" x14ac:dyDescent="0.3">
      <c r="A420" s="8"/>
      <c r="B420" s="8"/>
      <c r="C420" s="16"/>
      <c r="D420" s="16"/>
      <c r="E420" s="16"/>
      <c r="F420" s="16"/>
      <c r="G420" s="16"/>
      <c r="H420" s="16"/>
      <c r="I420" s="17"/>
    </row>
    <row r="421" spans="1:9" s="18" customFormat="1" ht="15" customHeight="1" x14ac:dyDescent="0.3">
      <c r="A421" s="37" t="s">
        <v>290</v>
      </c>
      <c r="B421" s="38"/>
      <c r="C421" s="16"/>
      <c r="D421" s="16"/>
      <c r="E421" s="16"/>
      <c r="F421" s="16"/>
      <c r="G421" s="16"/>
      <c r="H421" s="16"/>
      <c r="I421" s="17"/>
    </row>
    <row r="422" spans="1:9" s="18" customFormat="1" ht="12" customHeight="1" x14ac:dyDescent="0.3">
      <c r="A422" s="8"/>
      <c r="B422" s="8" t="s">
        <v>2</v>
      </c>
      <c r="C422" s="16">
        <v>193</v>
      </c>
      <c r="D422" s="16">
        <v>251</v>
      </c>
      <c r="E422" s="16">
        <f>C422+D422</f>
        <v>444</v>
      </c>
      <c r="F422" s="16">
        <v>0</v>
      </c>
      <c r="G422" s="16">
        <v>0</v>
      </c>
      <c r="H422" s="16">
        <f>F422+G422</f>
        <v>0</v>
      </c>
      <c r="I422" s="16">
        <f>E422+H422</f>
        <v>444</v>
      </c>
    </row>
    <row r="423" spans="1:9" s="18" customFormat="1" ht="12" customHeight="1" x14ac:dyDescent="0.3">
      <c r="A423" s="8"/>
      <c r="B423" s="21" t="s">
        <v>240</v>
      </c>
      <c r="C423" s="17">
        <f>C422</f>
        <v>193</v>
      </c>
      <c r="D423" s="17">
        <f>D422</f>
        <v>251</v>
      </c>
      <c r="E423" s="17">
        <f>C423+D423</f>
        <v>444</v>
      </c>
      <c r="F423" s="17">
        <f>F422</f>
        <v>0</v>
      </c>
      <c r="G423" s="17">
        <f>G422</f>
        <v>0</v>
      </c>
      <c r="H423" s="17">
        <f>F423+G423</f>
        <v>0</v>
      </c>
      <c r="I423" s="17">
        <f>E423+H423</f>
        <v>444</v>
      </c>
    </row>
    <row r="424" spans="1:9" s="18" customFormat="1" ht="9.5" customHeight="1" x14ac:dyDescent="0.3">
      <c r="A424" s="8"/>
      <c r="B424" s="21"/>
      <c r="C424" s="17"/>
      <c r="D424" s="17"/>
      <c r="E424" s="17"/>
      <c r="F424" s="17"/>
      <c r="G424" s="17"/>
      <c r="H424" s="17"/>
      <c r="I424" s="17"/>
    </row>
    <row r="425" spans="1:9" s="18" customFormat="1" ht="15" customHeight="1" x14ac:dyDescent="0.3">
      <c r="A425" s="37" t="s">
        <v>291</v>
      </c>
      <c r="B425" s="37"/>
      <c r="C425" s="16"/>
      <c r="D425" s="16"/>
      <c r="E425" s="16"/>
      <c r="F425" s="16"/>
      <c r="G425" s="16"/>
      <c r="H425" s="16"/>
      <c r="I425" s="17"/>
    </row>
    <row r="426" spans="1:9" s="18" customFormat="1" ht="12" customHeight="1" x14ac:dyDescent="0.3">
      <c r="A426" s="8"/>
      <c r="B426" s="8" t="s">
        <v>188</v>
      </c>
      <c r="C426" s="16">
        <v>585</v>
      </c>
      <c r="D426" s="16">
        <v>109</v>
      </c>
      <c r="E426" s="16">
        <f>C426+D426</f>
        <v>694</v>
      </c>
      <c r="F426" s="16">
        <v>16</v>
      </c>
      <c r="G426" s="16">
        <v>1</v>
      </c>
      <c r="H426" s="16">
        <f>F426+G426</f>
        <v>17</v>
      </c>
      <c r="I426" s="16">
        <f>E426+H426</f>
        <v>711</v>
      </c>
    </row>
    <row r="427" spans="1:9" s="18" customFormat="1" ht="12" customHeight="1" x14ac:dyDescent="0.3">
      <c r="A427" s="8"/>
      <c r="B427" s="8" t="s">
        <v>189</v>
      </c>
      <c r="C427" s="16"/>
      <c r="D427" s="16"/>
      <c r="E427" s="16"/>
      <c r="F427" s="16"/>
      <c r="G427" s="16"/>
      <c r="H427" s="16"/>
      <c r="I427" s="16"/>
    </row>
    <row r="428" spans="1:9" s="18" customFormat="1" ht="15" customHeight="1" x14ac:dyDescent="0.3">
      <c r="A428" s="8"/>
      <c r="B428" s="19" t="s">
        <v>282</v>
      </c>
      <c r="C428" s="16">
        <v>1</v>
      </c>
      <c r="D428" s="16">
        <v>0</v>
      </c>
      <c r="E428" s="16">
        <f>C428+D428</f>
        <v>1</v>
      </c>
      <c r="F428" s="16">
        <v>0</v>
      </c>
      <c r="G428" s="16">
        <v>0</v>
      </c>
      <c r="H428" s="16">
        <f>F428+G428</f>
        <v>0</v>
      </c>
      <c r="I428" s="16">
        <f>E428+H428</f>
        <v>1</v>
      </c>
    </row>
    <row r="429" spans="1:9" s="18" customFormat="1" ht="12" customHeight="1" x14ac:dyDescent="0.3">
      <c r="A429" s="8"/>
      <c r="B429" s="19" t="s">
        <v>190</v>
      </c>
      <c r="C429" s="16">
        <v>25</v>
      </c>
      <c r="D429" s="16">
        <v>0</v>
      </c>
      <c r="E429" s="16">
        <f>C429+D429</f>
        <v>25</v>
      </c>
      <c r="F429" s="16">
        <v>10</v>
      </c>
      <c r="G429" s="16">
        <v>1</v>
      </c>
      <c r="H429" s="16">
        <f>F429+G429</f>
        <v>11</v>
      </c>
      <c r="I429" s="16">
        <f>E429+H429</f>
        <v>36</v>
      </c>
    </row>
    <row r="430" spans="1:9" s="18" customFormat="1" ht="12" customHeight="1" x14ac:dyDescent="0.3">
      <c r="A430" s="8"/>
      <c r="B430" s="8" t="s">
        <v>191</v>
      </c>
      <c r="C430" s="16">
        <v>4</v>
      </c>
      <c r="D430" s="16">
        <v>0</v>
      </c>
      <c r="E430" s="16">
        <f>C430+D430</f>
        <v>4</v>
      </c>
      <c r="F430" s="16">
        <v>54</v>
      </c>
      <c r="G430" s="16">
        <v>1</v>
      </c>
      <c r="H430" s="16">
        <f>F430+G430</f>
        <v>55</v>
      </c>
      <c r="I430" s="16">
        <f>E430+H430</f>
        <v>59</v>
      </c>
    </row>
    <row r="431" spans="1:9" s="18" customFormat="1" ht="12" customHeight="1" x14ac:dyDescent="0.3">
      <c r="A431" s="8"/>
      <c r="B431" s="8" t="s">
        <v>58</v>
      </c>
      <c r="C431" s="16">
        <v>0</v>
      </c>
      <c r="D431" s="16">
        <v>0</v>
      </c>
      <c r="E431" s="16">
        <f>C431+D431</f>
        <v>0</v>
      </c>
      <c r="F431" s="16">
        <v>0</v>
      </c>
      <c r="G431" s="16">
        <v>0</v>
      </c>
      <c r="H431" s="16">
        <f>F431+G431</f>
        <v>0</v>
      </c>
      <c r="I431" s="16">
        <f>E431+H431</f>
        <v>0</v>
      </c>
    </row>
    <row r="432" spans="1:9" s="18" customFormat="1" ht="12" customHeight="1" x14ac:dyDescent="0.3">
      <c r="A432" s="8"/>
      <c r="B432" s="21" t="s">
        <v>240</v>
      </c>
      <c r="C432" s="17">
        <f>C426+SUM(C428:C431)</f>
        <v>615</v>
      </c>
      <c r="D432" s="17">
        <f>D426+SUM(D428:D431)</f>
        <v>109</v>
      </c>
      <c r="E432" s="17">
        <f>C432+D432</f>
        <v>724</v>
      </c>
      <c r="F432" s="17">
        <f>F426+SUM(F428:F431)</f>
        <v>80</v>
      </c>
      <c r="G432" s="17">
        <f>G426+SUM(G428:G431)</f>
        <v>3</v>
      </c>
      <c r="H432" s="17">
        <f>F432+G432</f>
        <v>83</v>
      </c>
      <c r="I432" s="17">
        <f>E432+H432</f>
        <v>807</v>
      </c>
    </row>
    <row r="433" spans="1:9" s="18" customFormat="1" ht="9.75" customHeight="1" x14ac:dyDescent="0.3">
      <c r="A433" s="8"/>
      <c r="B433" s="8"/>
      <c r="C433" s="16"/>
      <c r="D433" s="16"/>
      <c r="E433" s="16"/>
      <c r="F433" s="16"/>
      <c r="G433" s="16"/>
      <c r="H433" s="16"/>
      <c r="I433" s="17"/>
    </row>
    <row r="434" spans="1:9" s="18" customFormat="1" ht="15" customHeight="1" x14ac:dyDescent="0.3">
      <c r="A434" s="37" t="s">
        <v>292</v>
      </c>
      <c r="B434" s="38"/>
      <c r="C434" s="16"/>
      <c r="D434" s="16"/>
      <c r="E434" s="16"/>
      <c r="F434" s="16"/>
      <c r="G434" s="16"/>
      <c r="H434" s="16"/>
      <c r="I434" s="17"/>
    </row>
    <row r="435" spans="1:9" s="18" customFormat="1" ht="12" customHeight="1" x14ac:dyDescent="0.3">
      <c r="A435" s="8"/>
      <c r="B435" s="8" t="s">
        <v>3</v>
      </c>
      <c r="C435" s="16">
        <v>110</v>
      </c>
      <c r="D435" s="16">
        <v>73</v>
      </c>
      <c r="E435" s="16">
        <f>C435+D435</f>
        <v>183</v>
      </c>
      <c r="F435" s="16">
        <v>17</v>
      </c>
      <c r="G435" s="16">
        <v>10</v>
      </c>
      <c r="H435" s="16">
        <f>F435+G435</f>
        <v>27</v>
      </c>
      <c r="I435" s="16">
        <f>E435+H435</f>
        <v>210</v>
      </c>
    </row>
    <row r="436" spans="1:9" s="18" customFormat="1" ht="12" customHeight="1" x14ac:dyDescent="0.3">
      <c r="A436" s="8"/>
      <c r="B436" s="8" t="s">
        <v>58</v>
      </c>
      <c r="C436" s="16">
        <v>0</v>
      </c>
      <c r="D436" s="16">
        <v>0</v>
      </c>
      <c r="E436" s="16">
        <f>C436+D436</f>
        <v>0</v>
      </c>
      <c r="F436" s="16">
        <v>1</v>
      </c>
      <c r="G436" s="16">
        <v>0</v>
      </c>
      <c r="H436" s="16">
        <f>F436+G436</f>
        <v>1</v>
      </c>
      <c r="I436" s="16">
        <f>E436+H436</f>
        <v>1</v>
      </c>
    </row>
    <row r="437" spans="1:9" s="18" customFormat="1" ht="12" customHeight="1" x14ac:dyDescent="0.3">
      <c r="A437" s="8"/>
      <c r="B437" s="21" t="s">
        <v>240</v>
      </c>
      <c r="C437" s="17">
        <f>SUM(C435:C436)</f>
        <v>110</v>
      </c>
      <c r="D437" s="17">
        <f>SUM(D435:D436)</f>
        <v>73</v>
      </c>
      <c r="E437" s="17">
        <f>C437+D437</f>
        <v>183</v>
      </c>
      <c r="F437" s="17">
        <f>SUM(F435:F436)</f>
        <v>18</v>
      </c>
      <c r="G437" s="17">
        <f>SUM(G435:G436)</f>
        <v>10</v>
      </c>
      <c r="H437" s="17">
        <f>F437+G437</f>
        <v>28</v>
      </c>
      <c r="I437" s="17">
        <f>E437+H437</f>
        <v>211</v>
      </c>
    </row>
    <row r="438" spans="1:9" s="18" customFormat="1" ht="9.5" customHeight="1" x14ac:dyDescent="0.3">
      <c r="A438" s="8"/>
      <c r="B438" s="21"/>
      <c r="C438" s="17"/>
      <c r="D438" s="17"/>
      <c r="E438" s="17"/>
      <c r="F438" s="17"/>
      <c r="G438" s="17"/>
      <c r="H438" s="17"/>
      <c r="I438" s="17"/>
    </row>
    <row r="439" spans="1:9" s="18" customFormat="1" ht="6" customHeight="1" x14ac:dyDescent="0.3">
      <c r="A439" s="8"/>
      <c r="B439" s="21"/>
      <c r="C439" s="17"/>
      <c r="D439" s="17"/>
      <c r="E439" s="17"/>
      <c r="F439" s="17"/>
      <c r="G439" s="17"/>
      <c r="H439" s="17"/>
      <c r="I439" s="17"/>
    </row>
    <row r="440" spans="1:9" s="18" customFormat="1" ht="15" customHeight="1" x14ac:dyDescent="0.3">
      <c r="A440" s="21" t="s">
        <v>296</v>
      </c>
      <c r="B440" s="21"/>
      <c r="C440" s="17"/>
      <c r="D440" s="17"/>
      <c r="E440" s="17"/>
      <c r="F440" s="17"/>
      <c r="G440" s="17"/>
      <c r="H440" s="17"/>
      <c r="I440" s="17"/>
    </row>
    <row r="441" spans="1:9" s="18" customFormat="1" ht="7.5" customHeight="1" x14ac:dyDescent="0.3">
      <c r="A441" s="21"/>
      <c r="B441" s="21"/>
      <c r="C441" s="17"/>
      <c r="D441" s="17"/>
      <c r="E441" s="17"/>
      <c r="F441" s="17"/>
      <c r="G441" s="17"/>
      <c r="H441" s="17"/>
      <c r="I441" s="17"/>
    </row>
    <row r="442" spans="1:9" s="18" customFormat="1" ht="15" customHeight="1" x14ac:dyDescent="0.3">
      <c r="A442" s="37" t="s">
        <v>293</v>
      </c>
      <c r="B442" s="38"/>
      <c r="C442" s="16"/>
      <c r="D442" s="16"/>
      <c r="E442" s="16"/>
      <c r="F442" s="16"/>
      <c r="G442" s="16"/>
      <c r="H442" s="16"/>
      <c r="I442" s="17"/>
    </row>
    <row r="443" spans="1:9" s="18" customFormat="1" ht="12" customHeight="1" x14ac:dyDescent="0.3">
      <c r="A443" s="8"/>
      <c r="B443" s="8" t="s">
        <v>180</v>
      </c>
      <c r="C443" s="16">
        <v>31</v>
      </c>
      <c r="D443" s="16">
        <v>16</v>
      </c>
      <c r="E443" s="16">
        <f>C443+D443</f>
        <v>47</v>
      </c>
      <c r="F443" s="16">
        <v>0</v>
      </c>
      <c r="G443" s="16">
        <v>0</v>
      </c>
      <c r="H443" s="16">
        <f>F443+G443</f>
        <v>0</v>
      </c>
      <c r="I443" s="16">
        <f>E443+H443</f>
        <v>47</v>
      </c>
    </row>
    <row r="444" spans="1:9" s="18" customFormat="1" ht="12" customHeight="1" x14ac:dyDescent="0.3">
      <c r="A444" s="8"/>
      <c r="B444" s="8" t="s">
        <v>248</v>
      </c>
      <c r="C444" s="16">
        <v>0</v>
      </c>
      <c r="D444" s="16">
        <v>1</v>
      </c>
      <c r="E444" s="16">
        <f>C444+D444</f>
        <v>1</v>
      </c>
      <c r="F444" s="16">
        <v>0</v>
      </c>
      <c r="G444" s="16">
        <v>0</v>
      </c>
      <c r="H444" s="16">
        <f>F444+G444</f>
        <v>0</v>
      </c>
      <c r="I444" s="16">
        <f>E444+H444</f>
        <v>1</v>
      </c>
    </row>
    <row r="445" spans="1:9" s="18" customFormat="1" ht="12" customHeight="1" x14ac:dyDescent="0.3">
      <c r="A445" s="8"/>
      <c r="B445" s="21" t="s">
        <v>240</v>
      </c>
      <c r="C445" s="17">
        <f>SUM(C443:C444)</f>
        <v>31</v>
      </c>
      <c r="D445" s="17">
        <f>SUM(D443:D444)</f>
        <v>17</v>
      </c>
      <c r="E445" s="17">
        <f>C445+D445</f>
        <v>48</v>
      </c>
      <c r="F445" s="17">
        <f>SUM(F443:F444)</f>
        <v>0</v>
      </c>
      <c r="G445" s="17">
        <f>SUM(G443:G444)</f>
        <v>0</v>
      </c>
      <c r="H445" s="17">
        <f>F445+G445</f>
        <v>0</v>
      </c>
      <c r="I445" s="17">
        <f>E445+H445</f>
        <v>48</v>
      </c>
    </row>
    <row r="446" spans="1:9" s="18" customFormat="1" ht="9.75" customHeight="1" x14ac:dyDescent="0.3">
      <c r="A446" s="8"/>
      <c r="B446" s="8"/>
      <c r="C446" s="16"/>
      <c r="D446" s="16"/>
      <c r="E446" s="16"/>
      <c r="F446" s="16"/>
      <c r="G446" s="16"/>
      <c r="H446" s="16"/>
      <c r="I446" s="17"/>
    </row>
    <row r="447" spans="1:9" s="18" customFormat="1" ht="15" customHeight="1" x14ac:dyDescent="0.3">
      <c r="A447" s="49" t="s">
        <v>268</v>
      </c>
      <c r="B447" s="49"/>
      <c r="C447" s="16"/>
      <c r="D447" s="16"/>
      <c r="E447" s="16"/>
      <c r="F447" s="16"/>
      <c r="G447" s="16"/>
      <c r="H447" s="16"/>
      <c r="I447" s="17"/>
    </row>
    <row r="448" spans="1:9" s="18" customFormat="1" ht="12" customHeight="1" x14ac:dyDescent="0.3">
      <c r="A448" s="8"/>
      <c r="B448" s="8" t="s">
        <v>167</v>
      </c>
      <c r="C448" s="16">
        <v>142</v>
      </c>
      <c r="D448" s="16">
        <v>9</v>
      </c>
      <c r="E448" s="16">
        <f>C448+D448</f>
        <v>151</v>
      </c>
      <c r="F448" s="16">
        <v>25</v>
      </c>
      <c r="G448" s="16">
        <v>2</v>
      </c>
      <c r="H448" s="16">
        <f>F448+G448</f>
        <v>27</v>
      </c>
      <c r="I448" s="16">
        <f>E448+H448</f>
        <v>178</v>
      </c>
    </row>
    <row r="449" spans="1:9" s="18" customFormat="1" ht="12" customHeight="1" x14ac:dyDescent="0.3">
      <c r="A449" s="8"/>
      <c r="B449" s="19" t="s">
        <v>168</v>
      </c>
      <c r="C449" s="16">
        <v>14</v>
      </c>
      <c r="D449" s="16">
        <v>0</v>
      </c>
      <c r="E449" s="16">
        <f>C449+D449</f>
        <v>14</v>
      </c>
      <c r="F449" s="16">
        <v>1</v>
      </c>
      <c r="G449" s="16">
        <v>0</v>
      </c>
      <c r="H449" s="16">
        <f>F449+G449</f>
        <v>1</v>
      </c>
      <c r="I449" s="16">
        <f>E449+H449</f>
        <v>15</v>
      </c>
    </row>
    <row r="450" spans="1:9" s="18" customFormat="1" ht="12" customHeight="1" x14ac:dyDescent="0.3">
      <c r="A450" s="8"/>
      <c r="B450" s="8" t="s">
        <v>169</v>
      </c>
      <c r="C450" s="16">
        <v>16</v>
      </c>
      <c r="D450" s="16">
        <v>3</v>
      </c>
      <c r="E450" s="16">
        <f>C450+D450</f>
        <v>19</v>
      </c>
      <c r="F450" s="16">
        <v>2</v>
      </c>
      <c r="G450" s="16">
        <v>1</v>
      </c>
      <c r="H450" s="16">
        <f>F450+G450</f>
        <v>3</v>
      </c>
      <c r="I450" s="16">
        <f>E450+H450</f>
        <v>22</v>
      </c>
    </row>
    <row r="451" spans="1:9" s="18" customFormat="1" ht="12" customHeight="1" x14ac:dyDescent="0.3">
      <c r="A451" s="8"/>
      <c r="B451" s="8" t="s">
        <v>226</v>
      </c>
      <c r="C451" s="16">
        <v>10</v>
      </c>
      <c r="D451" s="16">
        <v>2</v>
      </c>
      <c r="E451" s="16">
        <f>C451+D451</f>
        <v>12</v>
      </c>
      <c r="F451" s="16">
        <v>2</v>
      </c>
      <c r="G451" s="16">
        <v>0</v>
      </c>
      <c r="H451" s="16">
        <f>F451+G451</f>
        <v>2</v>
      </c>
      <c r="I451" s="16">
        <f>E451+H451</f>
        <v>14</v>
      </c>
    </row>
    <row r="452" spans="1:9" s="18" customFormat="1" ht="12" customHeight="1" x14ac:dyDescent="0.3">
      <c r="A452" s="8"/>
      <c r="B452" s="8" t="s">
        <v>0</v>
      </c>
      <c r="C452" s="16">
        <v>3</v>
      </c>
      <c r="D452" s="16">
        <v>0</v>
      </c>
      <c r="E452" s="16">
        <f>C452+D452</f>
        <v>3</v>
      </c>
      <c r="F452" s="16">
        <v>1</v>
      </c>
      <c r="G452" s="16">
        <v>0</v>
      </c>
      <c r="H452" s="16">
        <f>F452+G452</f>
        <v>1</v>
      </c>
      <c r="I452" s="16">
        <f>E452+H452</f>
        <v>4</v>
      </c>
    </row>
    <row r="453" spans="1:9" s="18" customFormat="1" ht="12" customHeight="1" x14ac:dyDescent="0.3">
      <c r="A453" s="8"/>
      <c r="B453" s="8" t="s">
        <v>247</v>
      </c>
      <c r="C453" s="16"/>
      <c r="D453" s="16"/>
      <c r="E453" s="16"/>
      <c r="F453" s="16"/>
      <c r="G453" s="16"/>
      <c r="H453" s="16"/>
      <c r="I453" s="16"/>
    </row>
    <row r="454" spans="1:9" s="18" customFormat="1" ht="12" customHeight="1" x14ac:dyDescent="0.3">
      <c r="A454" s="8"/>
      <c r="B454" s="19" t="s">
        <v>173</v>
      </c>
      <c r="C454" s="16">
        <v>17</v>
      </c>
      <c r="D454" s="16">
        <v>3</v>
      </c>
      <c r="E454" s="16">
        <f>C454+D454</f>
        <v>20</v>
      </c>
      <c r="F454" s="16">
        <v>1</v>
      </c>
      <c r="G454" s="16">
        <v>0</v>
      </c>
      <c r="H454" s="16">
        <f>F454+G454</f>
        <v>1</v>
      </c>
      <c r="I454" s="16">
        <f>E454+H454</f>
        <v>21</v>
      </c>
    </row>
    <row r="455" spans="1:9" s="18" customFormat="1" ht="12" customHeight="1" x14ac:dyDescent="0.3">
      <c r="A455" s="8"/>
      <c r="B455" s="19" t="s">
        <v>174</v>
      </c>
      <c r="C455" s="16">
        <v>0</v>
      </c>
      <c r="D455" s="16">
        <v>0</v>
      </c>
      <c r="E455" s="16">
        <f>C455+D455</f>
        <v>0</v>
      </c>
      <c r="F455" s="16">
        <v>0</v>
      </c>
      <c r="G455" s="16">
        <v>0</v>
      </c>
      <c r="H455" s="16">
        <f>F455+G455</f>
        <v>0</v>
      </c>
      <c r="I455" s="16">
        <f>E455+H455</f>
        <v>0</v>
      </c>
    </row>
    <row r="456" spans="1:9" s="18" customFormat="1" ht="12" customHeight="1" x14ac:dyDescent="0.3">
      <c r="A456" s="8"/>
      <c r="B456" s="8" t="s">
        <v>58</v>
      </c>
      <c r="C456" s="16">
        <v>1</v>
      </c>
      <c r="D456" s="16">
        <v>0</v>
      </c>
      <c r="E456" s="16">
        <f>C456+D456</f>
        <v>1</v>
      </c>
      <c r="F456" s="16">
        <v>0</v>
      </c>
      <c r="G456" s="16">
        <v>0</v>
      </c>
      <c r="H456" s="16">
        <f>F456+G456</f>
        <v>0</v>
      </c>
      <c r="I456" s="16">
        <f>E456+H456</f>
        <v>1</v>
      </c>
    </row>
    <row r="457" spans="1:9" s="18" customFormat="1" ht="12" customHeight="1" x14ac:dyDescent="0.3">
      <c r="A457" s="8"/>
      <c r="B457" s="21" t="s">
        <v>240</v>
      </c>
      <c r="C457" s="17">
        <f>SUM(C448:C452,C454:C456)</f>
        <v>203</v>
      </c>
      <c r="D457" s="17">
        <f>SUM(D448:D452,,D454:D456)</f>
        <v>17</v>
      </c>
      <c r="E457" s="17">
        <f>C457+D457</f>
        <v>220</v>
      </c>
      <c r="F457" s="17">
        <f>SUM(F448:F452,,F454:F456)</f>
        <v>32</v>
      </c>
      <c r="G457" s="17">
        <f>SUM(G448:G452,,G454:G456)</f>
        <v>3</v>
      </c>
      <c r="H457" s="17">
        <f>F457+G457</f>
        <v>35</v>
      </c>
      <c r="I457" s="17">
        <f>E457+H457</f>
        <v>255</v>
      </c>
    </row>
    <row r="458" spans="1:9" s="18" customFormat="1" ht="9.75" customHeight="1" x14ac:dyDescent="0.3">
      <c r="A458" s="8"/>
      <c r="B458" s="8"/>
      <c r="C458" s="16"/>
      <c r="D458" s="16"/>
      <c r="E458" s="16"/>
      <c r="F458" s="16"/>
      <c r="G458" s="16"/>
      <c r="H458" s="16"/>
      <c r="I458" s="17"/>
    </row>
    <row r="459" spans="1:9" s="18" customFormat="1" ht="12" customHeight="1" x14ac:dyDescent="0.3">
      <c r="A459" s="37" t="s">
        <v>71</v>
      </c>
      <c r="B459" s="38"/>
      <c r="C459" s="16"/>
      <c r="D459" s="16"/>
      <c r="E459" s="16"/>
      <c r="F459" s="16"/>
      <c r="G459" s="16"/>
      <c r="H459" s="16"/>
      <c r="I459" s="17"/>
    </row>
    <row r="460" spans="1:9" s="18" customFormat="1" ht="12" customHeight="1" x14ac:dyDescent="0.3">
      <c r="A460" s="8"/>
      <c r="B460" s="8" t="s">
        <v>175</v>
      </c>
      <c r="C460" s="16">
        <v>110</v>
      </c>
      <c r="D460" s="16">
        <v>80</v>
      </c>
      <c r="E460" s="16">
        <f t="shared" ref="E460:E468" si="45">C460+D460</f>
        <v>190</v>
      </c>
      <c r="F460" s="16">
        <v>9</v>
      </c>
      <c r="G460" s="16">
        <v>6</v>
      </c>
      <c r="H460" s="16">
        <f t="shared" ref="H460:H467" si="46">F460+G460</f>
        <v>15</v>
      </c>
      <c r="I460" s="16">
        <f t="shared" ref="I460:I468" si="47">E460+H460</f>
        <v>205</v>
      </c>
    </row>
    <row r="461" spans="1:9" s="18" customFormat="1" ht="12" customHeight="1" x14ac:dyDescent="0.3">
      <c r="A461" s="8"/>
      <c r="B461" s="19" t="s">
        <v>176</v>
      </c>
      <c r="C461" s="16">
        <v>38</v>
      </c>
      <c r="D461" s="16">
        <v>25</v>
      </c>
      <c r="E461" s="16">
        <f t="shared" si="45"/>
        <v>63</v>
      </c>
      <c r="F461" s="16">
        <v>0</v>
      </c>
      <c r="G461" s="16">
        <v>1</v>
      </c>
      <c r="H461" s="16">
        <f t="shared" si="46"/>
        <v>1</v>
      </c>
      <c r="I461" s="16">
        <f t="shared" si="47"/>
        <v>64</v>
      </c>
    </row>
    <row r="462" spans="1:9" s="18" customFormat="1" ht="12" customHeight="1" x14ac:dyDescent="0.3">
      <c r="A462" s="8"/>
      <c r="B462" s="19" t="s">
        <v>177</v>
      </c>
      <c r="C462" s="16">
        <v>0</v>
      </c>
      <c r="D462" s="16">
        <v>0</v>
      </c>
      <c r="E462" s="16">
        <f t="shared" si="45"/>
        <v>0</v>
      </c>
      <c r="F462" s="16">
        <v>0</v>
      </c>
      <c r="G462" s="16">
        <v>0</v>
      </c>
      <c r="H462" s="16">
        <f t="shared" si="46"/>
        <v>0</v>
      </c>
      <c r="I462" s="16">
        <f t="shared" si="47"/>
        <v>0</v>
      </c>
    </row>
    <row r="463" spans="1:9" s="18" customFormat="1" ht="12" customHeight="1" x14ac:dyDescent="0.3">
      <c r="A463" s="8"/>
      <c r="B463" s="19" t="s">
        <v>178</v>
      </c>
      <c r="C463" s="16">
        <v>0</v>
      </c>
      <c r="D463" s="16">
        <v>0</v>
      </c>
      <c r="E463" s="16">
        <f t="shared" si="45"/>
        <v>0</v>
      </c>
      <c r="F463" s="16">
        <v>0</v>
      </c>
      <c r="G463" s="16">
        <v>0</v>
      </c>
      <c r="H463" s="16">
        <f t="shared" si="46"/>
        <v>0</v>
      </c>
      <c r="I463" s="16">
        <f t="shared" si="47"/>
        <v>0</v>
      </c>
    </row>
    <row r="464" spans="1:9" s="18" customFormat="1" ht="12" customHeight="1" x14ac:dyDescent="0.3">
      <c r="A464" s="8"/>
      <c r="B464" s="19" t="s">
        <v>40</v>
      </c>
      <c r="C464" s="16">
        <f>SUM(C460:C463)</f>
        <v>148</v>
      </c>
      <c r="D464" s="16">
        <f>SUM(D460:D463)</f>
        <v>105</v>
      </c>
      <c r="E464" s="16">
        <f t="shared" si="45"/>
        <v>253</v>
      </c>
      <c r="F464" s="16">
        <f>SUM(F460:F463)</f>
        <v>9</v>
      </c>
      <c r="G464" s="16">
        <f>SUM(G460:G463)</f>
        <v>7</v>
      </c>
      <c r="H464" s="16">
        <f t="shared" si="46"/>
        <v>16</v>
      </c>
      <c r="I464" s="16">
        <f t="shared" si="47"/>
        <v>269</v>
      </c>
    </row>
    <row r="465" spans="1:9" s="18" customFormat="1" ht="12" customHeight="1" x14ac:dyDescent="0.3">
      <c r="A465" s="8"/>
      <c r="B465" s="8" t="s">
        <v>139</v>
      </c>
      <c r="C465" s="16">
        <v>44</v>
      </c>
      <c r="D465" s="16">
        <v>45</v>
      </c>
      <c r="E465" s="16">
        <f t="shared" si="45"/>
        <v>89</v>
      </c>
      <c r="F465" s="16">
        <v>1</v>
      </c>
      <c r="G465" s="16">
        <v>5</v>
      </c>
      <c r="H465" s="16">
        <f t="shared" si="46"/>
        <v>6</v>
      </c>
      <c r="I465" s="16">
        <f t="shared" si="47"/>
        <v>95</v>
      </c>
    </row>
    <row r="466" spans="1:9" s="18" customFormat="1" ht="12" customHeight="1" x14ac:dyDescent="0.3">
      <c r="A466" s="8"/>
      <c r="B466" s="8" t="s">
        <v>179</v>
      </c>
      <c r="C466" s="16">
        <v>72</v>
      </c>
      <c r="D466" s="16">
        <v>38</v>
      </c>
      <c r="E466" s="16">
        <f t="shared" si="45"/>
        <v>110</v>
      </c>
      <c r="F466" s="16">
        <v>8</v>
      </c>
      <c r="G466" s="16">
        <v>4</v>
      </c>
      <c r="H466" s="16">
        <f t="shared" si="46"/>
        <v>12</v>
      </c>
      <c r="I466" s="16">
        <f t="shared" si="47"/>
        <v>122</v>
      </c>
    </row>
    <row r="467" spans="1:9" s="18" customFormat="1" ht="12" customHeight="1" x14ac:dyDescent="0.3">
      <c r="A467" s="8"/>
      <c r="B467" s="8" t="s">
        <v>58</v>
      </c>
      <c r="C467" s="16">
        <v>0</v>
      </c>
      <c r="D467" s="16">
        <v>0</v>
      </c>
      <c r="E467" s="16">
        <f t="shared" si="45"/>
        <v>0</v>
      </c>
      <c r="F467" s="16">
        <v>1</v>
      </c>
      <c r="G467" s="16">
        <v>0</v>
      </c>
      <c r="H467" s="16">
        <f t="shared" si="46"/>
        <v>1</v>
      </c>
      <c r="I467" s="16">
        <f t="shared" si="47"/>
        <v>1</v>
      </c>
    </row>
    <row r="468" spans="1:9" s="18" customFormat="1" ht="12" customHeight="1" x14ac:dyDescent="0.3">
      <c r="A468" s="8"/>
      <c r="B468" s="21" t="s">
        <v>240</v>
      </c>
      <c r="C468" s="17">
        <f>SUM(C464:C467)</f>
        <v>264</v>
      </c>
      <c r="D468" s="17">
        <f>SUM(D464:D467)</f>
        <v>188</v>
      </c>
      <c r="E468" s="17">
        <f t="shared" si="45"/>
        <v>452</v>
      </c>
      <c r="F468" s="17">
        <f>SUM(F464:F467)</f>
        <v>19</v>
      </c>
      <c r="G468" s="17">
        <f>SUM(G464:G467)</f>
        <v>16</v>
      </c>
      <c r="H468" s="17">
        <f>F468+G468</f>
        <v>35</v>
      </c>
      <c r="I468" s="17">
        <f t="shared" si="47"/>
        <v>487</v>
      </c>
    </row>
    <row r="469" spans="1:9" s="18" customFormat="1" ht="9.75" customHeight="1" x14ac:dyDescent="0.3">
      <c r="A469" s="8"/>
      <c r="B469" s="8"/>
      <c r="C469" s="16"/>
      <c r="D469" s="16"/>
      <c r="E469" s="16"/>
      <c r="F469" s="16"/>
      <c r="G469" s="16"/>
      <c r="H469" s="16"/>
      <c r="I469" s="17"/>
    </row>
    <row r="470" spans="1:9" s="18" customFormat="1" ht="12" customHeight="1" x14ac:dyDescent="0.3">
      <c r="A470" s="37" t="s">
        <v>67</v>
      </c>
      <c r="B470" s="37"/>
      <c r="C470" s="16"/>
      <c r="D470" s="16"/>
      <c r="E470" s="16"/>
      <c r="F470" s="16"/>
      <c r="G470" s="16"/>
      <c r="H470" s="16"/>
      <c r="I470" s="17"/>
    </row>
    <row r="471" spans="1:9" s="18" customFormat="1" ht="12" customHeight="1" x14ac:dyDescent="0.3">
      <c r="A471" s="8"/>
      <c r="B471" s="8" t="s">
        <v>1</v>
      </c>
      <c r="C471" s="16">
        <v>135</v>
      </c>
      <c r="D471" s="16">
        <v>166</v>
      </c>
      <c r="E471" s="16">
        <f>C471+D471</f>
        <v>301</v>
      </c>
      <c r="F471" s="16">
        <v>0</v>
      </c>
      <c r="G471" s="16">
        <v>0</v>
      </c>
      <c r="H471" s="16">
        <f>F471+G471</f>
        <v>0</v>
      </c>
      <c r="I471" s="16">
        <f>E471+H471</f>
        <v>301</v>
      </c>
    </row>
    <row r="472" spans="1:9" s="18" customFormat="1" ht="12" customHeight="1" x14ac:dyDescent="0.3">
      <c r="A472" s="8"/>
      <c r="B472" s="8" t="s">
        <v>58</v>
      </c>
      <c r="C472" s="16">
        <v>0</v>
      </c>
      <c r="D472" s="16">
        <v>0</v>
      </c>
      <c r="E472" s="16">
        <f>C472+D472</f>
        <v>0</v>
      </c>
      <c r="F472" s="16">
        <v>3</v>
      </c>
      <c r="G472" s="16">
        <v>6</v>
      </c>
      <c r="H472" s="16">
        <f>F472+G472</f>
        <v>9</v>
      </c>
      <c r="I472" s="16">
        <f>E472+H472</f>
        <v>9</v>
      </c>
    </row>
    <row r="473" spans="1:9" s="18" customFormat="1" ht="12" customHeight="1" x14ac:dyDescent="0.3">
      <c r="A473" s="8"/>
      <c r="B473" s="21" t="s">
        <v>240</v>
      </c>
      <c r="C473" s="17">
        <f>SUM(C471:C472)</f>
        <v>135</v>
      </c>
      <c r="D473" s="17">
        <f>SUM(D471:D472)</f>
        <v>166</v>
      </c>
      <c r="E473" s="17">
        <f>C473+D473</f>
        <v>301</v>
      </c>
      <c r="F473" s="17">
        <f>SUM(F471:F472)</f>
        <v>3</v>
      </c>
      <c r="G473" s="17">
        <f>SUM(G471:G472)</f>
        <v>6</v>
      </c>
      <c r="H473" s="17">
        <f>F473+G473</f>
        <v>9</v>
      </c>
      <c r="I473" s="17">
        <f>E473+H473</f>
        <v>310</v>
      </c>
    </row>
    <row r="474" spans="1:9" s="18" customFormat="1" ht="9.75" customHeight="1" x14ac:dyDescent="0.3">
      <c r="A474" s="8"/>
      <c r="B474" s="8"/>
      <c r="C474" s="16"/>
      <c r="D474" s="16"/>
      <c r="E474" s="16"/>
      <c r="F474" s="16"/>
      <c r="G474" s="16"/>
      <c r="H474" s="16"/>
      <c r="I474" s="17"/>
    </row>
    <row r="475" spans="1:9" s="18" customFormat="1" ht="12" customHeight="1" x14ac:dyDescent="0.3">
      <c r="A475" s="37" t="s">
        <v>68</v>
      </c>
      <c r="B475" s="38"/>
      <c r="C475" s="16"/>
      <c r="D475" s="16"/>
      <c r="E475" s="16"/>
      <c r="F475" s="16"/>
      <c r="G475" s="16"/>
      <c r="H475" s="16"/>
      <c r="I475" s="17"/>
    </row>
    <row r="476" spans="1:9" s="18" customFormat="1" ht="12" customHeight="1" x14ac:dyDescent="0.3">
      <c r="A476" s="8"/>
      <c r="B476" s="8" t="s">
        <v>181</v>
      </c>
      <c r="C476" s="16">
        <v>63</v>
      </c>
      <c r="D476" s="16">
        <v>59</v>
      </c>
      <c r="E476" s="16">
        <f t="shared" ref="E476:E486" si="48">C476+D476</f>
        <v>122</v>
      </c>
      <c r="F476" s="16">
        <v>3</v>
      </c>
      <c r="G476" s="16">
        <v>5</v>
      </c>
      <c r="H476" s="16">
        <f t="shared" ref="H476:H486" si="49">F476+G476</f>
        <v>8</v>
      </c>
      <c r="I476" s="16">
        <f t="shared" ref="I476:I486" si="50">E476+H476</f>
        <v>130</v>
      </c>
    </row>
    <row r="477" spans="1:9" s="18" customFormat="1" ht="12" customHeight="1" x14ac:dyDescent="0.3">
      <c r="A477" s="8"/>
      <c r="B477" s="8" t="s">
        <v>182</v>
      </c>
      <c r="C477" s="16">
        <v>2</v>
      </c>
      <c r="D477" s="16">
        <v>0</v>
      </c>
      <c r="E477" s="16">
        <f t="shared" si="48"/>
        <v>2</v>
      </c>
      <c r="F477" s="16">
        <v>0</v>
      </c>
      <c r="G477" s="16">
        <v>0</v>
      </c>
      <c r="H477" s="16">
        <f t="shared" si="49"/>
        <v>0</v>
      </c>
      <c r="I477" s="16">
        <f t="shared" si="50"/>
        <v>2</v>
      </c>
    </row>
    <row r="478" spans="1:9" s="18" customFormat="1" ht="12" customHeight="1" x14ac:dyDescent="0.3">
      <c r="A478" s="8"/>
      <c r="B478" s="8" t="s">
        <v>183</v>
      </c>
      <c r="C478" s="16">
        <v>0</v>
      </c>
      <c r="D478" s="16">
        <v>0</v>
      </c>
      <c r="E478" s="16">
        <f t="shared" si="48"/>
        <v>0</v>
      </c>
      <c r="F478" s="16">
        <v>0</v>
      </c>
      <c r="G478" s="16">
        <v>0</v>
      </c>
      <c r="H478" s="16">
        <f t="shared" si="49"/>
        <v>0</v>
      </c>
      <c r="I478" s="16">
        <f t="shared" si="50"/>
        <v>0</v>
      </c>
    </row>
    <row r="479" spans="1:9" s="18" customFormat="1" ht="12" customHeight="1" x14ac:dyDescent="0.3">
      <c r="A479" s="8"/>
      <c r="B479" s="8" t="s">
        <v>184</v>
      </c>
      <c r="C479" s="16">
        <v>17</v>
      </c>
      <c r="D479" s="16">
        <v>16</v>
      </c>
      <c r="E479" s="16">
        <f t="shared" si="48"/>
        <v>33</v>
      </c>
      <c r="F479" s="16">
        <v>0</v>
      </c>
      <c r="G479" s="16">
        <v>2</v>
      </c>
      <c r="H479" s="16">
        <f t="shared" si="49"/>
        <v>2</v>
      </c>
      <c r="I479" s="16">
        <f t="shared" si="50"/>
        <v>35</v>
      </c>
    </row>
    <row r="480" spans="1:9" s="18" customFormat="1" ht="12" customHeight="1" x14ac:dyDescent="0.3">
      <c r="A480" s="8"/>
      <c r="B480" s="8" t="s">
        <v>185</v>
      </c>
      <c r="C480" s="16">
        <v>1</v>
      </c>
      <c r="D480" s="16">
        <v>1</v>
      </c>
      <c r="E480" s="16">
        <f t="shared" si="48"/>
        <v>2</v>
      </c>
      <c r="F480" s="16">
        <v>0</v>
      </c>
      <c r="G480" s="16">
        <v>0</v>
      </c>
      <c r="H480" s="16">
        <f t="shared" si="49"/>
        <v>0</v>
      </c>
      <c r="I480" s="16">
        <f t="shared" si="50"/>
        <v>2</v>
      </c>
    </row>
    <row r="481" spans="1:9" s="18" customFormat="1" ht="12" customHeight="1" x14ac:dyDescent="0.3">
      <c r="A481" s="8"/>
      <c r="B481" s="19" t="s">
        <v>40</v>
      </c>
      <c r="C481" s="16">
        <f>SUM(C476:C480)</f>
        <v>83</v>
      </c>
      <c r="D481" s="16">
        <f>SUM(D476:D480)</f>
        <v>76</v>
      </c>
      <c r="E481" s="16">
        <f t="shared" si="48"/>
        <v>159</v>
      </c>
      <c r="F481" s="16">
        <f>SUM(F476:F480)</f>
        <v>3</v>
      </c>
      <c r="G481" s="16">
        <f>SUM(G476:G480)</f>
        <v>7</v>
      </c>
      <c r="H481" s="16">
        <f t="shared" si="49"/>
        <v>10</v>
      </c>
      <c r="I481" s="16">
        <f t="shared" si="50"/>
        <v>169</v>
      </c>
    </row>
    <row r="482" spans="1:9" s="18" customFormat="1" ht="12" customHeight="1" x14ac:dyDescent="0.3">
      <c r="A482" s="8"/>
      <c r="B482" s="8" t="s">
        <v>186</v>
      </c>
      <c r="C482" s="16">
        <v>9</v>
      </c>
      <c r="D482" s="16">
        <v>27</v>
      </c>
      <c r="E482" s="16">
        <f t="shared" si="48"/>
        <v>36</v>
      </c>
      <c r="F482" s="16">
        <v>0</v>
      </c>
      <c r="G482" s="16">
        <v>2</v>
      </c>
      <c r="H482" s="16">
        <f t="shared" si="49"/>
        <v>2</v>
      </c>
      <c r="I482" s="16">
        <f t="shared" si="50"/>
        <v>38</v>
      </c>
    </row>
    <row r="483" spans="1:9" s="18" customFormat="1" ht="15" customHeight="1" x14ac:dyDescent="0.3">
      <c r="A483" s="8"/>
      <c r="B483" s="8" t="s">
        <v>283</v>
      </c>
      <c r="C483" s="16">
        <v>14</v>
      </c>
      <c r="D483" s="16">
        <v>12</v>
      </c>
      <c r="E483" s="16">
        <f t="shared" si="48"/>
        <v>26</v>
      </c>
      <c r="F483" s="16">
        <v>1</v>
      </c>
      <c r="G483" s="16">
        <v>0</v>
      </c>
      <c r="H483" s="16">
        <f t="shared" si="49"/>
        <v>1</v>
      </c>
      <c r="I483" s="16">
        <f t="shared" si="50"/>
        <v>27</v>
      </c>
    </row>
    <row r="484" spans="1:9" s="18" customFormat="1" ht="12" customHeight="1" x14ac:dyDescent="0.3">
      <c r="A484" s="8"/>
      <c r="B484" s="8" t="s">
        <v>187</v>
      </c>
      <c r="C484" s="16">
        <v>6</v>
      </c>
      <c r="D484" s="16">
        <v>3</v>
      </c>
      <c r="E484" s="16">
        <f t="shared" si="48"/>
        <v>9</v>
      </c>
      <c r="F484" s="16">
        <v>1</v>
      </c>
      <c r="G484" s="16">
        <v>0</v>
      </c>
      <c r="H484" s="16">
        <f t="shared" si="49"/>
        <v>1</v>
      </c>
      <c r="I484" s="16">
        <f t="shared" si="50"/>
        <v>10</v>
      </c>
    </row>
    <row r="485" spans="1:9" s="18" customFormat="1" ht="12" customHeight="1" x14ac:dyDescent="0.3">
      <c r="A485" s="8"/>
      <c r="B485" s="8" t="s">
        <v>58</v>
      </c>
      <c r="C485" s="16">
        <v>0</v>
      </c>
      <c r="D485" s="16">
        <v>0</v>
      </c>
      <c r="E485" s="16">
        <f t="shared" si="48"/>
        <v>0</v>
      </c>
      <c r="F485" s="16">
        <v>0</v>
      </c>
      <c r="G485" s="16">
        <v>0</v>
      </c>
      <c r="H485" s="16">
        <f t="shared" si="49"/>
        <v>0</v>
      </c>
      <c r="I485" s="16">
        <f t="shared" si="50"/>
        <v>0</v>
      </c>
    </row>
    <row r="486" spans="1:9" s="18" customFormat="1" ht="12" customHeight="1" x14ac:dyDescent="0.3">
      <c r="A486" s="8"/>
      <c r="B486" s="21" t="s">
        <v>240</v>
      </c>
      <c r="C486" s="17">
        <f>SUM(C481:C485)</f>
        <v>112</v>
      </c>
      <c r="D486" s="17">
        <f>SUM(D481:D485)</f>
        <v>118</v>
      </c>
      <c r="E486" s="17">
        <f t="shared" si="48"/>
        <v>230</v>
      </c>
      <c r="F486" s="17">
        <f>SUM(F481:F485)</f>
        <v>5</v>
      </c>
      <c r="G486" s="17">
        <f>SUM(G481:G485)</f>
        <v>9</v>
      </c>
      <c r="H486" s="17">
        <f t="shared" si="49"/>
        <v>14</v>
      </c>
      <c r="I486" s="17">
        <f t="shared" si="50"/>
        <v>244</v>
      </c>
    </row>
    <row r="487" spans="1:9" s="18" customFormat="1" ht="9.75" customHeight="1" x14ac:dyDescent="0.3">
      <c r="A487" s="8"/>
      <c r="B487" s="8"/>
      <c r="C487" s="16"/>
      <c r="D487" s="16"/>
      <c r="E487" s="16"/>
      <c r="F487" s="16"/>
      <c r="G487" s="16"/>
      <c r="H487" s="16"/>
      <c r="I487" s="17"/>
    </row>
    <row r="488" spans="1:9" s="18" customFormat="1" ht="12" customHeight="1" x14ac:dyDescent="0.3">
      <c r="A488" s="37" t="s">
        <v>69</v>
      </c>
      <c r="B488" s="38"/>
      <c r="C488" s="16"/>
      <c r="D488" s="16"/>
      <c r="E488" s="16"/>
      <c r="F488" s="16"/>
      <c r="G488" s="16"/>
      <c r="H488" s="16"/>
      <c r="I488" s="17"/>
    </row>
    <row r="489" spans="1:9" s="18" customFormat="1" ht="12" customHeight="1" x14ac:dyDescent="0.3">
      <c r="A489" s="8"/>
      <c r="B489" s="8" t="s">
        <v>122</v>
      </c>
      <c r="C489" s="16"/>
      <c r="D489" s="16"/>
      <c r="E489" s="16"/>
      <c r="F489" s="16"/>
      <c r="G489" s="16"/>
      <c r="H489" s="16"/>
      <c r="I489" s="16"/>
    </row>
    <row r="490" spans="1:9" s="18" customFormat="1" ht="12" customHeight="1" x14ac:dyDescent="0.3">
      <c r="A490" s="8"/>
      <c r="B490" s="19" t="s">
        <v>75</v>
      </c>
      <c r="C490" s="16">
        <v>31</v>
      </c>
      <c r="D490" s="16">
        <v>36</v>
      </c>
      <c r="E490" s="16">
        <f>C490+D490</f>
        <v>67</v>
      </c>
      <c r="F490" s="16">
        <v>0</v>
      </c>
      <c r="G490" s="16">
        <v>0</v>
      </c>
      <c r="H490" s="16">
        <f>F490+G490</f>
        <v>0</v>
      </c>
      <c r="I490" s="16">
        <f>E490+H490</f>
        <v>67</v>
      </c>
    </row>
    <row r="491" spans="1:9" s="18" customFormat="1" ht="12" customHeight="1" x14ac:dyDescent="0.3">
      <c r="A491" s="8"/>
      <c r="B491" s="19" t="s">
        <v>40</v>
      </c>
      <c r="C491" s="16">
        <f>C490</f>
        <v>31</v>
      </c>
      <c r="D491" s="16">
        <f>D490</f>
        <v>36</v>
      </c>
      <c r="E491" s="16">
        <f>C491+D491</f>
        <v>67</v>
      </c>
      <c r="F491" s="16">
        <f>F490</f>
        <v>0</v>
      </c>
      <c r="G491" s="16">
        <f>G490</f>
        <v>0</v>
      </c>
      <c r="H491" s="16">
        <f>F491+G491</f>
        <v>0</v>
      </c>
      <c r="I491" s="16">
        <f>E491+H491</f>
        <v>67</v>
      </c>
    </row>
    <row r="492" spans="1:9" s="18" customFormat="1" ht="12" customHeight="1" x14ac:dyDescent="0.3">
      <c r="A492" s="8"/>
      <c r="B492" s="8" t="s">
        <v>227</v>
      </c>
      <c r="C492" s="16"/>
      <c r="D492" s="16"/>
      <c r="E492" s="16"/>
      <c r="F492" s="16"/>
      <c r="G492" s="16"/>
      <c r="H492" s="16"/>
      <c r="I492" s="16"/>
    </row>
    <row r="493" spans="1:9" s="18" customFormat="1" ht="12" customHeight="1" x14ac:dyDescent="0.3">
      <c r="A493" s="8"/>
      <c r="B493" s="19" t="s">
        <v>153</v>
      </c>
      <c r="C493" s="16">
        <v>10</v>
      </c>
      <c r="D493" s="16">
        <v>9</v>
      </c>
      <c r="E493" s="16">
        <f>C493+D493</f>
        <v>19</v>
      </c>
      <c r="F493" s="16">
        <v>0</v>
      </c>
      <c r="G493" s="16">
        <v>2</v>
      </c>
      <c r="H493" s="16">
        <f>F493+G493</f>
        <v>2</v>
      </c>
      <c r="I493" s="16">
        <f>E493+H493</f>
        <v>21</v>
      </c>
    </row>
    <row r="494" spans="1:9" s="18" customFormat="1" ht="12" customHeight="1" x14ac:dyDescent="0.3">
      <c r="A494" s="8"/>
      <c r="B494" s="19" t="s">
        <v>154</v>
      </c>
      <c r="C494" s="16">
        <v>1</v>
      </c>
      <c r="D494" s="16">
        <v>2</v>
      </c>
      <c r="E494" s="16">
        <f>C494+D494</f>
        <v>3</v>
      </c>
      <c r="F494" s="16">
        <v>1</v>
      </c>
      <c r="G494" s="16">
        <v>0</v>
      </c>
      <c r="H494" s="16">
        <f>F494+G494</f>
        <v>1</v>
      </c>
      <c r="I494" s="16">
        <f>E494+H494</f>
        <v>4</v>
      </c>
    </row>
    <row r="495" spans="1:9" s="18" customFormat="1" ht="12" customHeight="1" x14ac:dyDescent="0.3">
      <c r="A495" s="8"/>
      <c r="B495" s="19" t="s">
        <v>75</v>
      </c>
      <c r="C495" s="16">
        <v>6</v>
      </c>
      <c r="D495" s="16">
        <v>11</v>
      </c>
      <c r="E495" s="16">
        <f>C495+D495</f>
        <v>17</v>
      </c>
      <c r="F495" s="16">
        <v>0</v>
      </c>
      <c r="G495" s="16">
        <v>1</v>
      </c>
      <c r="H495" s="16">
        <f>F495+G495</f>
        <v>1</v>
      </c>
      <c r="I495" s="16">
        <f>E495+H495</f>
        <v>18</v>
      </c>
    </row>
    <row r="496" spans="1:9" s="18" customFormat="1" ht="12" customHeight="1" x14ac:dyDescent="0.3">
      <c r="A496" s="8"/>
      <c r="B496" s="19" t="s">
        <v>155</v>
      </c>
      <c r="C496" s="16">
        <v>2</v>
      </c>
      <c r="D496" s="16">
        <v>1</v>
      </c>
      <c r="E496" s="16">
        <f>C496+D496</f>
        <v>3</v>
      </c>
      <c r="F496" s="16">
        <v>0</v>
      </c>
      <c r="G496" s="16">
        <v>0</v>
      </c>
      <c r="H496" s="16">
        <f>F496+G496</f>
        <v>0</v>
      </c>
      <c r="I496" s="16">
        <f>E496+H496</f>
        <v>3</v>
      </c>
    </row>
    <row r="497" spans="1:9" s="18" customFormat="1" ht="12" customHeight="1" x14ac:dyDescent="0.3">
      <c r="A497" s="8"/>
      <c r="B497" s="19" t="s">
        <v>40</v>
      </c>
      <c r="C497" s="16">
        <f>SUM(C493:C496)</f>
        <v>19</v>
      </c>
      <c r="D497" s="16">
        <f>SUM(D493:D496)</f>
        <v>23</v>
      </c>
      <c r="E497" s="16">
        <f>C497+D497</f>
        <v>42</v>
      </c>
      <c r="F497" s="16">
        <f>SUM(F493:F496)</f>
        <v>1</v>
      </c>
      <c r="G497" s="16">
        <f>SUM(G493:G496)</f>
        <v>3</v>
      </c>
      <c r="H497" s="16">
        <f>F497+G497</f>
        <v>4</v>
      </c>
      <c r="I497" s="16">
        <f>E497+H497</f>
        <v>46</v>
      </c>
    </row>
    <row r="498" spans="1:9" s="18" customFormat="1" ht="12" customHeight="1" x14ac:dyDescent="0.3">
      <c r="A498" s="8"/>
      <c r="B498" s="8" t="s">
        <v>192</v>
      </c>
      <c r="C498" s="16"/>
      <c r="D498" s="16"/>
      <c r="E498" s="16"/>
      <c r="F498" s="16"/>
      <c r="G498" s="16"/>
      <c r="H498" s="16"/>
      <c r="I498" s="16"/>
    </row>
    <row r="499" spans="1:9" s="18" customFormat="1" ht="12" customHeight="1" x14ac:dyDescent="0.3">
      <c r="A499" s="8"/>
      <c r="B499" s="19" t="s">
        <v>192</v>
      </c>
      <c r="C499" s="16"/>
      <c r="D499" s="16"/>
      <c r="E499" s="16"/>
      <c r="F499" s="16"/>
      <c r="G499" s="16"/>
      <c r="H499" s="16"/>
      <c r="I499" s="16"/>
    </row>
    <row r="500" spans="1:9" s="18" customFormat="1" ht="12" customHeight="1" x14ac:dyDescent="0.3">
      <c r="A500" s="8"/>
      <c r="B500" s="20" t="s">
        <v>153</v>
      </c>
      <c r="C500" s="16">
        <v>73</v>
      </c>
      <c r="D500" s="16">
        <v>40</v>
      </c>
      <c r="E500" s="16">
        <f>C500+D500</f>
        <v>113</v>
      </c>
      <c r="F500" s="16">
        <v>8</v>
      </c>
      <c r="G500" s="16">
        <v>6</v>
      </c>
      <c r="H500" s="16">
        <f>F500+G500</f>
        <v>14</v>
      </c>
      <c r="I500" s="16">
        <f>E500+H500</f>
        <v>127</v>
      </c>
    </row>
    <row r="501" spans="1:9" s="18" customFormat="1" ht="12" customHeight="1" x14ac:dyDescent="0.3">
      <c r="A501" s="8"/>
      <c r="B501" s="20" t="s">
        <v>154</v>
      </c>
      <c r="C501" s="16">
        <v>8</v>
      </c>
      <c r="D501" s="16">
        <v>4</v>
      </c>
      <c r="E501" s="16">
        <f>C501+D501</f>
        <v>12</v>
      </c>
      <c r="F501" s="16">
        <v>2</v>
      </c>
      <c r="G501" s="16">
        <v>0</v>
      </c>
      <c r="H501" s="16">
        <f>F501+G501</f>
        <v>2</v>
      </c>
      <c r="I501" s="16">
        <f>E501+H501</f>
        <v>14</v>
      </c>
    </row>
    <row r="502" spans="1:9" s="18" customFormat="1" ht="12" customHeight="1" x14ac:dyDescent="0.3">
      <c r="A502" s="8"/>
      <c r="B502" s="20" t="s">
        <v>75</v>
      </c>
      <c r="C502" s="16">
        <v>35</v>
      </c>
      <c r="D502" s="16">
        <v>11</v>
      </c>
      <c r="E502" s="16">
        <f>C502+D502</f>
        <v>46</v>
      </c>
      <c r="F502" s="16">
        <v>0</v>
      </c>
      <c r="G502" s="16">
        <v>0</v>
      </c>
      <c r="H502" s="16">
        <f>F502+G502</f>
        <v>0</v>
      </c>
      <c r="I502" s="16">
        <f>E502+H502</f>
        <v>46</v>
      </c>
    </row>
    <row r="503" spans="1:9" s="18" customFormat="1" ht="12" customHeight="1" x14ac:dyDescent="0.3">
      <c r="A503" s="8"/>
      <c r="B503" s="20" t="s">
        <v>155</v>
      </c>
      <c r="C503" s="16">
        <v>6</v>
      </c>
      <c r="D503" s="16">
        <v>3</v>
      </c>
      <c r="E503" s="16">
        <f>C503+D503</f>
        <v>9</v>
      </c>
      <c r="F503" s="16">
        <v>0</v>
      </c>
      <c r="G503" s="16">
        <v>0</v>
      </c>
      <c r="H503" s="16">
        <f>F503+G503</f>
        <v>0</v>
      </c>
      <c r="I503" s="16">
        <f>E503+H503</f>
        <v>9</v>
      </c>
    </row>
    <row r="504" spans="1:9" s="18" customFormat="1" ht="12" customHeight="1" x14ac:dyDescent="0.3">
      <c r="A504" s="8"/>
      <c r="B504" s="20" t="s">
        <v>40</v>
      </c>
      <c r="C504" s="16">
        <f>SUM(C500:C503)</f>
        <v>122</v>
      </c>
      <c r="D504" s="16">
        <f>SUM(D500:D503)</f>
        <v>58</v>
      </c>
      <c r="E504" s="16">
        <f>C504+D504</f>
        <v>180</v>
      </c>
      <c r="F504" s="16">
        <f>SUM(F500:F503)</f>
        <v>10</v>
      </c>
      <c r="G504" s="16">
        <f>SUM(G500:G503)</f>
        <v>6</v>
      </c>
      <c r="H504" s="16">
        <f>F504+G504</f>
        <v>16</v>
      </c>
      <c r="I504" s="16">
        <f>E504+H504</f>
        <v>196</v>
      </c>
    </row>
    <row r="505" spans="1:9" s="18" customFormat="1" ht="12" customHeight="1" x14ac:dyDescent="0.3">
      <c r="A505" s="8"/>
      <c r="B505" s="8" t="s">
        <v>193</v>
      </c>
      <c r="C505" s="16"/>
      <c r="D505" s="16"/>
      <c r="E505" s="16"/>
      <c r="F505" s="16"/>
      <c r="G505" s="16"/>
      <c r="H505" s="16"/>
      <c r="I505" s="17"/>
    </row>
    <row r="506" spans="1:9" s="18" customFormat="1" ht="12" customHeight="1" x14ac:dyDescent="0.3">
      <c r="A506" s="8"/>
      <c r="B506" s="19" t="s">
        <v>153</v>
      </c>
      <c r="C506" s="16">
        <v>5</v>
      </c>
      <c r="D506" s="16">
        <v>1</v>
      </c>
      <c r="E506" s="16">
        <f>C506+D506</f>
        <v>6</v>
      </c>
      <c r="F506" s="16">
        <v>1</v>
      </c>
      <c r="G506" s="16">
        <v>1</v>
      </c>
      <c r="H506" s="16">
        <f>F506+G506</f>
        <v>2</v>
      </c>
      <c r="I506" s="16">
        <f>E506+H506</f>
        <v>8</v>
      </c>
    </row>
    <row r="507" spans="1:9" s="18" customFormat="1" ht="12" customHeight="1" x14ac:dyDescent="0.3">
      <c r="A507" s="8"/>
      <c r="B507" s="19" t="s">
        <v>154</v>
      </c>
      <c r="C507" s="16">
        <v>2</v>
      </c>
      <c r="D507" s="16">
        <v>1</v>
      </c>
      <c r="E507" s="16">
        <f>C507+D507</f>
        <v>3</v>
      </c>
      <c r="F507" s="16">
        <v>1</v>
      </c>
      <c r="G507" s="16">
        <v>0</v>
      </c>
      <c r="H507" s="16">
        <f>F507+G507</f>
        <v>1</v>
      </c>
      <c r="I507" s="16">
        <f>E507+H507</f>
        <v>4</v>
      </c>
    </row>
    <row r="508" spans="1:9" s="18" customFormat="1" ht="12" customHeight="1" x14ac:dyDescent="0.3">
      <c r="A508" s="8"/>
      <c r="B508" s="19" t="s">
        <v>75</v>
      </c>
      <c r="C508" s="16">
        <v>4</v>
      </c>
      <c r="D508" s="16">
        <v>9</v>
      </c>
      <c r="E508" s="16">
        <f>C508+D508</f>
        <v>13</v>
      </c>
      <c r="F508" s="16">
        <v>0</v>
      </c>
      <c r="G508" s="16">
        <v>0</v>
      </c>
      <c r="H508" s="16">
        <f>F508+G508</f>
        <v>0</v>
      </c>
      <c r="I508" s="16">
        <f>E508+H508</f>
        <v>13</v>
      </c>
    </row>
    <row r="509" spans="1:9" s="18" customFormat="1" ht="12" customHeight="1" x14ac:dyDescent="0.3">
      <c r="A509" s="8"/>
      <c r="B509" s="19" t="s">
        <v>155</v>
      </c>
      <c r="C509" s="16">
        <v>2</v>
      </c>
      <c r="D509" s="16">
        <v>2</v>
      </c>
      <c r="E509" s="16">
        <f>C509+D509</f>
        <v>4</v>
      </c>
      <c r="F509" s="16">
        <v>0</v>
      </c>
      <c r="G509" s="16">
        <v>0</v>
      </c>
      <c r="H509" s="16">
        <f>F509+G509</f>
        <v>0</v>
      </c>
      <c r="I509" s="16">
        <f>E509+H509</f>
        <v>4</v>
      </c>
    </row>
    <row r="510" spans="1:9" s="18" customFormat="1" ht="12" customHeight="1" x14ac:dyDescent="0.3">
      <c r="A510" s="8"/>
      <c r="B510" s="19" t="s">
        <v>40</v>
      </c>
      <c r="C510" s="16">
        <f>SUM(C506:C509)</f>
        <v>13</v>
      </c>
      <c r="D510" s="16">
        <f>SUM(D506:D509)</f>
        <v>13</v>
      </c>
      <c r="E510" s="16">
        <f>C510+D510</f>
        <v>26</v>
      </c>
      <c r="F510" s="16">
        <f>SUM(F506:F509)</f>
        <v>2</v>
      </c>
      <c r="G510" s="16">
        <f>SUM(G506:G509)</f>
        <v>1</v>
      </c>
      <c r="H510" s="16">
        <f>F510+G510</f>
        <v>3</v>
      </c>
      <c r="I510" s="16">
        <f>E510+H510</f>
        <v>29</v>
      </c>
    </row>
    <row r="511" spans="1:9" s="18" customFormat="1" ht="6" customHeight="1" x14ac:dyDescent="0.3">
      <c r="A511" s="8"/>
      <c r="B511" s="19"/>
      <c r="C511" s="16"/>
      <c r="D511" s="16"/>
      <c r="E511" s="16"/>
      <c r="F511" s="16"/>
      <c r="G511" s="16"/>
      <c r="H511" s="16"/>
      <c r="I511" s="16"/>
    </row>
    <row r="512" spans="1:9" s="18" customFormat="1" ht="12" customHeight="1" x14ac:dyDescent="0.3">
      <c r="A512" s="21" t="s">
        <v>234</v>
      </c>
      <c r="B512" s="8"/>
      <c r="C512" s="16"/>
      <c r="D512" s="16"/>
      <c r="E512" s="16"/>
      <c r="F512" s="16"/>
      <c r="G512" s="16"/>
      <c r="H512" s="16"/>
      <c r="I512" s="17"/>
    </row>
    <row r="513" spans="1:9" s="18" customFormat="1" ht="12" customHeight="1" x14ac:dyDescent="0.3">
      <c r="A513" s="8"/>
      <c r="B513" s="8" t="s">
        <v>145</v>
      </c>
      <c r="C513" s="16"/>
      <c r="D513" s="16"/>
      <c r="E513" s="16"/>
      <c r="F513" s="16"/>
      <c r="G513" s="16"/>
      <c r="H513" s="16"/>
      <c r="I513" s="16"/>
    </row>
    <row r="514" spans="1:9" s="18" customFormat="1" ht="12" customHeight="1" x14ac:dyDescent="0.3">
      <c r="A514" s="8"/>
      <c r="B514" s="20" t="s">
        <v>153</v>
      </c>
      <c r="C514" s="16">
        <v>6</v>
      </c>
      <c r="D514" s="16">
        <v>18</v>
      </c>
      <c r="E514" s="16">
        <f>C514+D514</f>
        <v>24</v>
      </c>
      <c r="F514" s="16">
        <v>1</v>
      </c>
      <c r="G514" s="16">
        <v>6</v>
      </c>
      <c r="H514" s="16">
        <f>F514+G514</f>
        <v>7</v>
      </c>
      <c r="I514" s="16">
        <f>E514+H514</f>
        <v>31</v>
      </c>
    </row>
    <row r="515" spans="1:9" s="18" customFormat="1" ht="12" customHeight="1" x14ac:dyDescent="0.3">
      <c r="A515" s="8"/>
      <c r="B515" s="20" t="s">
        <v>154</v>
      </c>
      <c r="C515" s="16">
        <v>0</v>
      </c>
      <c r="D515" s="16">
        <v>0</v>
      </c>
      <c r="E515" s="16">
        <f>C515+D515</f>
        <v>0</v>
      </c>
      <c r="F515" s="16">
        <v>0</v>
      </c>
      <c r="G515" s="16">
        <v>0</v>
      </c>
      <c r="H515" s="16">
        <f>F515+G515</f>
        <v>0</v>
      </c>
      <c r="I515" s="16">
        <f>E515+H515</f>
        <v>0</v>
      </c>
    </row>
    <row r="516" spans="1:9" s="18" customFormat="1" ht="12" customHeight="1" x14ac:dyDescent="0.3">
      <c r="A516" s="8"/>
      <c r="B516" s="20" t="s">
        <v>75</v>
      </c>
      <c r="C516" s="16">
        <v>8</v>
      </c>
      <c r="D516" s="16">
        <v>10</v>
      </c>
      <c r="E516" s="16">
        <f>C516+D516</f>
        <v>18</v>
      </c>
      <c r="F516" s="16">
        <v>0</v>
      </c>
      <c r="G516" s="16">
        <v>3</v>
      </c>
      <c r="H516" s="16">
        <f>F516+G516</f>
        <v>3</v>
      </c>
      <c r="I516" s="16">
        <f>E516+H516</f>
        <v>21</v>
      </c>
    </row>
    <row r="517" spans="1:9" s="18" customFormat="1" ht="12" customHeight="1" x14ac:dyDescent="0.3">
      <c r="A517" s="8"/>
      <c r="B517" s="20" t="s">
        <v>155</v>
      </c>
      <c r="C517" s="16">
        <v>1</v>
      </c>
      <c r="D517" s="16">
        <v>1</v>
      </c>
      <c r="E517" s="16">
        <f>C517+D517</f>
        <v>2</v>
      </c>
      <c r="F517" s="16">
        <v>0</v>
      </c>
      <c r="G517" s="16">
        <v>0</v>
      </c>
      <c r="H517" s="16">
        <f>F517+G517</f>
        <v>0</v>
      </c>
      <c r="I517" s="16">
        <f>E517+H517</f>
        <v>2</v>
      </c>
    </row>
    <row r="518" spans="1:9" s="18" customFormat="1" ht="12" customHeight="1" x14ac:dyDescent="0.3">
      <c r="A518" s="8"/>
      <c r="B518" s="20" t="s">
        <v>40</v>
      </c>
      <c r="C518" s="16">
        <f>SUM(C514:C517)</f>
        <v>15</v>
      </c>
      <c r="D518" s="16">
        <f>SUM(D514:D517)</f>
        <v>29</v>
      </c>
      <c r="E518" s="16">
        <f>C518+D518</f>
        <v>44</v>
      </c>
      <c r="F518" s="16">
        <f>SUM(F514:F517)</f>
        <v>1</v>
      </c>
      <c r="G518" s="16">
        <f>SUM(G514:G517)</f>
        <v>9</v>
      </c>
      <c r="H518" s="16">
        <f>F518+G518</f>
        <v>10</v>
      </c>
      <c r="I518" s="16">
        <f>E518+H518</f>
        <v>54</v>
      </c>
    </row>
    <row r="519" spans="1:9" s="18" customFormat="1" ht="12" customHeight="1" x14ac:dyDescent="0.3">
      <c r="A519" s="8"/>
      <c r="B519" s="19" t="s">
        <v>194</v>
      </c>
      <c r="C519" s="16"/>
      <c r="D519" s="16"/>
      <c r="E519" s="16"/>
      <c r="F519" s="16"/>
      <c r="G519" s="16"/>
      <c r="H519" s="16"/>
      <c r="I519" s="16"/>
    </row>
    <row r="520" spans="1:9" s="18" customFormat="1" ht="12" customHeight="1" x14ac:dyDescent="0.3">
      <c r="A520" s="8"/>
      <c r="B520" s="20" t="s">
        <v>75</v>
      </c>
      <c r="C520" s="16">
        <v>0</v>
      </c>
      <c r="D520" s="16">
        <v>3</v>
      </c>
      <c r="E520" s="16">
        <f>C520+D520</f>
        <v>3</v>
      </c>
      <c r="F520" s="16">
        <v>0</v>
      </c>
      <c r="G520" s="16">
        <v>0</v>
      </c>
      <c r="H520" s="16">
        <f>F520+G520</f>
        <v>0</v>
      </c>
      <c r="I520" s="16">
        <f>E520+H520</f>
        <v>3</v>
      </c>
    </row>
    <row r="521" spans="1:9" s="18" customFormat="1" ht="12" customHeight="1" x14ac:dyDescent="0.3">
      <c r="A521" s="8"/>
      <c r="B521" s="20" t="s">
        <v>40</v>
      </c>
      <c r="C521" s="16">
        <f>C520</f>
        <v>0</v>
      </c>
      <c r="D521" s="16">
        <f>D520</f>
        <v>3</v>
      </c>
      <c r="E521" s="16">
        <f>C521+D521</f>
        <v>3</v>
      </c>
      <c r="F521" s="16">
        <f>F520</f>
        <v>0</v>
      </c>
      <c r="G521" s="16">
        <f>G520</f>
        <v>0</v>
      </c>
      <c r="H521" s="16">
        <f>F521+G521</f>
        <v>0</v>
      </c>
      <c r="I521" s="16">
        <f>E521+H521</f>
        <v>3</v>
      </c>
    </row>
    <row r="522" spans="1:9" s="18" customFormat="1" ht="12" customHeight="1" x14ac:dyDescent="0.3">
      <c r="A522" s="8"/>
      <c r="B522" s="8" t="s">
        <v>141</v>
      </c>
      <c r="C522" s="16"/>
      <c r="D522" s="16"/>
      <c r="E522" s="16"/>
      <c r="F522" s="16"/>
      <c r="G522" s="16"/>
      <c r="H522" s="16"/>
      <c r="I522" s="16"/>
    </row>
    <row r="523" spans="1:9" s="18" customFormat="1" ht="12" customHeight="1" x14ac:dyDescent="0.3">
      <c r="A523" s="8"/>
      <c r="B523" s="20" t="s">
        <v>153</v>
      </c>
      <c r="C523" s="16">
        <v>26</v>
      </c>
      <c r="D523" s="16">
        <v>180</v>
      </c>
      <c r="E523" s="16">
        <f>C523+D523</f>
        <v>206</v>
      </c>
      <c r="F523" s="16">
        <v>0</v>
      </c>
      <c r="G523" s="16">
        <v>51</v>
      </c>
      <c r="H523" s="16">
        <f>F523+G523</f>
        <v>51</v>
      </c>
      <c r="I523" s="16">
        <f>E523+H523</f>
        <v>257</v>
      </c>
    </row>
    <row r="524" spans="1:9" s="18" customFormat="1" ht="12" customHeight="1" x14ac:dyDescent="0.3">
      <c r="A524" s="8"/>
      <c r="B524" s="20" t="s">
        <v>154</v>
      </c>
      <c r="C524" s="16">
        <v>3</v>
      </c>
      <c r="D524" s="16">
        <v>42</v>
      </c>
      <c r="E524" s="16">
        <f>C524+D524</f>
        <v>45</v>
      </c>
      <c r="F524" s="16">
        <v>0</v>
      </c>
      <c r="G524" s="16">
        <v>7</v>
      </c>
      <c r="H524" s="16">
        <f>F524+G524</f>
        <v>7</v>
      </c>
      <c r="I524" s="16">
        <f>E524+H524</f>
        <v>52</v>
      </c>
    </row>
    <row r="525" spans="1:9" s="18" customFormat="1" ht="12" customHeight="1" x14ac:dyDescent="0.3">
      <c r="A525" s="8"/>
      <c r="B525" s="20" t="s">
        <v>75</v>
      </c>
      <c r="C525" s="16">
        <v>10</v>
      </c>
      <c r="D525" s="16">
        <v>68</v>
      </c>
      <c r="E525" s="16">
        <f>C525+D525</f>
        <v>78</v>
      </c>
      <c r="F525" s="16">
        <v>0</v>
      </c>
      <c r="G525" s="16">
        <v>4</v>
      </c>
      <c r="H525" s="16">
        <f>F525+G525</f>
        <v>4</v>
      </c>
      <c r="I525" s="16">
        <f>E525+H525</f>
        <v>82</v>
      </c>
    </row>
    <row r="526" spans="1:9" s="18" customFormat="1" ht="12" customHeight="1" x14ac:dyDescent="0.3">
      <c r="A526" s="8"/>
      <c r="B526" s="20" t="s">
        <v>155</v>
      </c>
      <c r="C526" s="16">
        <v>7</v>
      </c>
      <c r="D526" s="16">
        <v>51</v>
      </c>
      <c r="E526" s="16">
        <f>C526+D526</f>
        <v>58</v>
      </c>
      <c r="F526" s="16">
        <v>1</v>
      </c>
      <c r="G526" s="16">
        <v>4</v>
      </c>
      <c r="H526" s="16">
        <f>F526+G526</f>
        <v>5</v>
      </c>
      <c r="I526" s="16">
        <f>E526+H526</f>
        <v>63</v>
      </c>
    </row>
    <row r="527" spans="1:9" s="18" customFormat="1" ht="12" customHeight="1" x14ac:dyDescent="0.3">
      <c r="A527" s="8"/>
      <c r="B527" s="20" t="s">
        <v>40</v>
      </c>
      <c r="C527" s="16">
        <f>SUM(C523:C526)</f>
        <v>46</v>
      </c>
      <c r="D527" s="16">
        <f>SUM(D523:D526)</f>
        <v>341</v>
      </c>
      <c r="E527" s="16">
        <f>C527+D527</f>
        <v>387</v>
      </c>
      <c r="F527" s="16">
        <f>SUM(F523:F526)</f>
        <v>1</v>
      </c>
      <c r="G527" s="16">
        <f>SUM(G523:G526)</f>
        <v>66</v>
      </c>
      <c r="H527" s="16">
        <f>F527+G527</f>
        <v>67</v>
      </c>
      <c r="I527" s="16">
        <f>E527+H527</f>
        <v>454</v>
      </c>
    </row>
    <row r="528" spans="1:9" s="18" customFormat="1" ht="12" customHeight="1" x14ac:dyDescent="0.3">
      <c r="A528" s="8"/>
      <c r="B528" s="19" t="s">
        <v>195</v>
      </c>
      <c r="C528" s="16"/>
      <c r="D528" s="16"/>
      <c r="E528" s="16"/>
      <c r="F528" s="16"/>
      <c r="G528" s="16"/>
      <c r="H528" s="16"/>
      <c r="I528" s="16"/>
    </row>
    <row r="529" spans="1:9" s="18" customFormat="1" ht="12" customHeight="1" x14ac:dyDescent="0.3">
      <c r="A529" s="8"/>
      <c r="B529" s="20" t="s">
        <v>75</v>
      </c>
      <c r="C529" s="16">
        <v>0</v>
      </c>
      <c r="D529" s="16">
        <v>1</v>
      </c>
      <c r="E529" s="16">
        <f>C529+D529</f>
        <v>1</v>
      </c>
      <c r="F529" s="16">
        <v>0</v>
      </c>
      <c r="G529" s="16">
        <v>0</v>
      </c>
      <c r="H529" s="16">
        <f>F529+G529</f>
        <v>0</v>
      </c>
      <c r="I529" s="16">
        <f>E529+H529</f>
        <v>1</v>
      </c>
    </row>
    <row r="530" spans="1:9" s="18" customFormat="1" ht="12" customHeight="1" x14ac:dyDescent="0.3">
      <c r="A530" s="8"/>
      <c r="B530" s="20" t="s">
        <v>155</v>
      </c>
      <c r="C530" s="16">
        <v>0</v>
      </c>
      <c r="D530" s="16">
        <v>2</v>
      </c>
      <c r="E530" s="16">
        <f>C530+D530</f>
        <v>2</v>
      </c>
      <c r="F530" s="16">
        <v>0</v>
      </c>
      <c r="G530" s="16">
        <v>0</v>
      </c>
      <c r="H530" s="16">
        <f>F530+G530</f>
        <v>0</v>
      </c>
      <c r="I530" s="16">
        <f>E530+H530</f>
        <v>2</v>
      </c>
    </row>
    <row r="531" spans="1:9" s="18" customFormat="1" ht="12" customHeight="1" x14ac:dyDescent="0.3">
      <c r="A531" s="8"/>
      <c r="B531" s="20" t="s">
        <v>40</v>
      </c>
      <c r="C531" s="16">
        <f>SUM(C529:C530)</f>
        <v>0</v>
      </c>
      <c r="D531" s="16">
        <f>SUM(D529:D530)</f>
        <v>3</v>
      </c>
      <c r="E531" s="16">
        <f>C531+D531</f>
        <v>3</v>
      </c>
      <c r="F531" s="16">
        <f>SUM(F529:F530)</f>
        <v>0</v>
      </c>
      <c r="G531" s="16">
        <f>SUM(G529:G530)</f>
        <v>0</v>
      </c>
      <c r="H531" s="16">
        <f>F531+G531</f>
        <v>0</v>
      </c>
      <c r="I531" s="16">
        <f>E531+H531</f>
        <v>3</v>
      </c>
    </row>
    <row r="532" spans="1:9" s="18" customFormat="1" ht="12" customHeight="1" x14ac:dyDescent="0.3">
      <c r="A532" s="8"/>
      <c r="B532" s="19" t="s">
        <v>196</v>
      </c>
      <c r="C532" s="16"/>
      <c r="D532" s="16"/>
      <c r="E532" s="16"/>
      <c r="F532" s="16"/>
      <c r="G532" s="16"/>
      <c r="H532" s="16"/>
      <c r="I532" s="16"/>
    </row>
    <row r="533" spans="1:9" s="18" customFormat="1" ht="12" customHeight="1" x14ac:dyDescent="0.3">
      <c r="A533" s="8"/>
      <c r="B533" s="20" t="s">
        <v>75</v>
      </c>
      <c r="C533" s="16">
        <v>1</v>
      </c>
      <c r="D533" s="16">
        <v>2</v>
      </c>
      <c r="E533" s="16">
        <f>C533+D533</f>
        <v>3</v>
      </c>
      <c r="F533" s="16">
        <v>0</v>
      </c>
      <c r="G533" s="16">
        <v>0</v>
      </c>
      <c r="H533" s="16">
        <f>F533+G533</f>
        <v>0</v>
      </c>
      <c r="I533" s="16">
        <f>E533+H533</f>
        <v>3</v>
      </c>
    </row>
    <row r="534" spans="1:9" s="18" customFormat="1" ht="12" customHeight="1" x14ac:dyDescent="0.3">
      <c r="A534" s="8"/>
      <c r="B534" s="20" t="s">
        <v>155</v>
      </c>
      <c r="C534" s="16">
        <v>1</v>
      </c>
      <c r="D534" s="16">
        <v>1</v>
      </c>
      <c r="E534" s="16">
        <f>C534+D534</f>
        <v>2</v>
      </c>
      <c r="F534" s="16">
        <v>0</v>
      </c>
      <c r="G534" s="16">
        <v>0</v>
      </c>
      <c r="H534" s="16">
        <f>F534+G534</f>
        <v>0</v>
      </c>
      <c r="I534" s="16">
        <f>E534+H534</f>
        <v>2</v>
      </c>
    </row>
    <row r="535" spans="1:9" s="18" customFormat="1" ht="12" customHeight="1" x14ac:dyDescent="0.3">
      <c r="A535" s="8"/>
      <c r="B535" s="20" t="s">
        <v>40</v>
      </c>
      <c r="C535" s="16">
        <f>SUM(C533:C534)</f>
        <v>2</v>
      </c>
      <c r="D535" s="16">
        <f>SUM(D533:D534)</f>
        <v>3</v>
      </c>
      <c r="E535" s="16">
        <f>C535+D535</f>
        <v>5</v>
      </c>
      <c r="F535" s="16">
        <f>SUM(F533:F534)</f>
        <v>0</v>
      </c>
      <c r="G535" s="16">
        <f>SUM(G533:G534)</f>
        <v>0</v>
      </c>
      <c r="H535" s="16">
        <f>F535+G535</f>
        <v>0</v>
      </c>
      <c r="I535" s="16">
        <f>E535+H535</f>
        <v>5</v>
      </c>
    </row>
    <row r="536" spans="1:9" s="18" customFormat="1" ht="12" customHeight="1" x14ac:dyDescent="0.3">
      <c r="A536" s="8"/>
      <c r="B536" s="19" t="s">
        <v>228</v>
      </c>
      <c r="C536" s="16"/>
      <c r="D536" s="16"/>
      <c r="E536" s="16"/>
      <c r="F536" s="16"/>
      <c r="G536" s="16"/>
      <c r="H536" s="16"/>
      <c r="I536" s="16"/>
    </row>
    <row r="537" spans="1:9" s="18" customFormat="1" ht="12" customHeight="1" x14ac:dyDescent="0.3">
      <c r="A537" s="8"/>
      <c r="B537" s="20" t="s">
        <v>75</v>
      </c>
      <c r="C537" s="16">
        <v>2</v>
      </c>
      <c r="D537" s="16">
        <v>1</v>
      </c>
      <c r="E537" s="16">
        <f>C537+D537</f>
        <v>3</v>
      </c>
      <c r="F537" s="16">
        <v>0</v>
      </c>
      <c r="G537" s="16">
        <v>1</v>
      </c>
      <c r="H537" s="16">
        <f>F537+G537</f>
        <v>1</v>
      </c>
      <c r="I537" s="16">
        <f>E537+H537</f>
        <v>4</v>
      </c>
    </row>
    <row r="538" spans="1:9" s="18" customFormat="1" ht="12" customHeight="1" x14ac:dyDescent="0.3">
      <c r="A538" s="8"/>
      <c r="B538" s="20" t="s">
        <v>40</v>
      </c>
      <c r="C538" s="16">
        <f>C537</f>
        <v>2</v>
      </c>
      <c r="D538" s="16">
        <f>D537</f>
        <v>1</v>
      </c>
      <c r="E538" s="16">
        <f>C538+D538</f>
        <v>3</v>
      </c>
      <c r="F538" s="16">
        <f>F537</f>
        <v>0</v>
      </c>
      <c r="G538" s="16">
        <f>G537</f>
        <v>1</v>
      </c>
      <c r="H538" s="16">
        <f>F538+G538</f>
        <v>1</v>
      </c>
      <c r="I538" s="16">
        <f>E538+H538</f>
        <v>4</v>
      </c>
    </row>
    <row r="539" spans="1:9" s="18" customFormat="1" ht="12" customHeight="1" x14ac:dyDescent="0.3">
      <c r="A539" s="8"/>
      <c r="B539" s="8" t="s">
        <v>197</v>
      </c>
      <c r="C539" s="16"/>
      <c r="D539" s="16"/>
      <c r="E539" s="16"/>
      <c r="F539" s="16"/>
      <c r="G539" s="16"/>
      <c r="H539" s="16"/>
      <c r="I539" s="16"/>
    </row>
    <row r="540" spans="1:9" s="18" customFormat="1" ht="12" customHeight="1" x14ac:dyDescent="0.3">
      <c r="A540" s="8"/>
      <c r="B540" s="19" t="s">
        <v>153</v>
      </c>
      <c r="C540" s="16">
        <v>29</v>
      </c>
      <c r="D540" s="16">
        <v>21</v>
      </c>
      <c r="E540" s="16">
        <f>C540+D540</f>
        <v>50</v>
      </c>
      <c r="F540" s="16">
        <v>2</v>
      </c>
      <c r="G540" s="16">
        <v>2</v>
      </c>
      <c r="H540" s="16">
        <f>F540+G540</f>
        <v>4</v>
      </c>
      <c r="I540" s="16">
        <f>E540+H540</f>
        <v>54</v>
      </c>
    </row>
    <row r="541" spans="1:9" s="18" customFormat="1" ht="12" customHeight="1" x14ac:dyDescent="0.3">
      <c r="A541" s="8"/>
      <c r="B541" s="19" t="s">
        <v>154</v>
      </c>
      <c r="C541" s="16">
        <v>1</v>
      </c>
      <c r="D541" s="16">
        <v>1</v>
      </c>
      <c r="E541" s="16">
        <f>C541+D541</f>
        <v>2</v>
      </c>
      <c r="F541" s="16">
        <v>0</v>
      </c>
      <c r="G541" s="16">
        <v>0</v>
      </c>
      <c r="H541" s="16">
        <f>F541+G541</f>
        <v>0</v>
      </c>
      <c r="I541" s="16">
        <f>E541+H541</f>
        <v>2</v>
      </c>
    </row>
    <row r="542" spans="1:9" s="18" customFormat="1" ht="12" customHeight="1" x14ac:dyDescent="0.3">
      <c r="A542" s="8"/>
      <c r="B542" s="19" t="s">
        <v>75</v>
      </c>
      <c r="C542" s="16">
        <v>18</v>
      </c>
      <c r="D542" s="16">
        <v>12</v>
      </c>
      <c r="E542" s="16">
        <f>C542+D542</f>
        <v>30</v>
      </c>
      <c r="F542" s="16">
        <v>0</v>
      </c>
      <c r="G542" s="16">
        <v>0</v>
      </c>
      <c r="H542" s="16">
        <f>F542+G542</f>
        <v>0</v>
      </c>
      <c r="I542" s="16">
        <f>E542+H542</f>
        <v>30</v>
      </c>
    </row>
    <row r="543" spans="1:9" s="18" customFormat="1" ht="12" customHeight="1" x14ac:dyDescent="0.3">
      <c r="A543" s="8"/>
      <c r="B543" s="19" t="s">
        <v>155</v>
      </c>
      <c r="C543" s="16">
        <v>4</v>
      </c>
      <c r="D543" s="16">
        <v>3</v>
      </c>
      <c r="E543" s="16">
        <f>C543+D543</f>
        <v>7</v>
      </c>
      <c r="F543" s="16">
        <v>0</v>
      </c>
      <c r="G543" s="16">
        <v>0</v>
      </c>
      <c r="H543" s="16">
        <f>F543+G543</f>
        <v>0</v>
      </c>
      <c r="I543" s="16">
        <f>E543+H543</f>
        <v>7</v>
      </c>
    </row>
    <row r="544" spans="1:9" s="18" customFormat="1" ht="12" customHeight="1" x14ac:dyDescent="0.3">
      <c r="A544" s="8"/>
      <c r="B544" s="19" t="s">
        <v>40</v>
      </c>
      <c r="C544" s="16">
        <f>SUM(C540:C543)</f>
        <v>52</v>
      </c>
      <c r="D544" s="16">
        <f>SUM(D540:D543)</f>
        <v>37</v>
      </c>
      <c r="E544" s="16">
        <f>C544+D544</f>
        <v>89</v>
      </c>
      <c r="F544" s="16">
        <f>SUM(F540:F543)</f>
        <v>2</v>
      </c>
      <c r="G544" s="16">
        <f>SUM(G540:G543)</f>
        <v>2</v>
      </c>
      <c r="H544" s="16">
        <f>F544+G544</f>
        <v>4</v>
      </c>
      <c r="I544" s="16">
        <f>E544+H544</f>
        <v>93</v>
      </c>
    </row>
    <row r="545" spans="1:9" s="18" customFormat="1" ht="12" customHeight="1" x14ac:dyDescent="0.3">
      <c r="A545" s="8"/>
      <c r="B545" s="8" t="s">
        <v>103</v>
      </c>
      <c r="C545" s="16"/>
      <c r="D545" s="16"/>
      <c r="E545" s="16"/>
      <c r="F545" s="16"/>
      <c r="G545" s="16"/>
      <c r="H545" s="16"/>
      <c r="I545" s="16"/>
    </row>
    <row r="546" spans="1:9" s="18" customFormat="1" ht="12" customHeight="1" x14ac:dyDescent="0.3">
      <c r="A546" s="8"/>
      <c r="B546" s="19" t="s">
        <v>198</v>
      </c>
      <c r="C546" s="16"/>
      <c r="D546" s="16"/>
      <c r="E546" s="16"/>
      <c r="F546" s="16"/>
      <c r="G546" s="16"/>
      <c r="H546" s="16"/>
      <c r="I546" s="16"/>
    </row>
    <row r="547" spans="1:9" s="18" customFormat="1" ht="12" customHeight="1" x14ac:dyDescent="0.3">
      <c r="A547" s="8"/>
      <c r="B547" s="20" t="s">
        <v>153</v>
      </c>
      <c r="C547" s="16">
        <v>0</v>
      </c>
      <c r="D547" s="16">
        <v>0</v>
      </c>
      <c r="E547" s="16">
        <f>C547+D547</f>
        <v>0</v>
      </c>
      <c r="F547" s="16">
        <v>0</v>
      </c>
      <c r="G547" s="16">
        <v>0</v>
      </c>
      <c r="H547" s="16">
        <f>F547+G547</f>
        <v>0</v>
      </c>
      <c r="I547" s="16">
        <f>E547+H547</f>
        <v>0</v>
      </c>
    </row>
    <row r="548" spans="1:9" s="18" customFormat="1" ht="12" customHeight="1" x14ac:dyDescent="0.3">
      <c r="A548" s="8"/>
      <c r="B548" s="20" t="s">
        <v>40</v>
      </c>
      <c r="C548" s="16">
        <f>C547</f>
        <v>0</v>
      </c>
      <c r="D548" s="16">
        <f>D547</f>
        <v>0</v>
      </c>
      <c r="E548" s="16">
        <f>C548+D548</f>
        <v>0</v>
      </c>
      <c r="F548" s="16">
        <f>F547</f>
        <v>0</v>
      </c>
      <c r="G548" s="16">
        <f>G547</f>
        <v>0</v>
      </c>
      <c r="H548" s="16">
        <f>F548+G548</f>
        <v>0</v>
      </c>
      <c r="I548" s="16">
        <f>E548+H548</f>
        <v>0</v>
      </c>
    </row>
    <row r="549" spans="1:9" s="18" customFormat="1" ht="12" customHeight="1" x14ac:dyDescent="0.3">
      <c r="A549" s="8"/>
      <c r="B549" s="19" t="s">
        <v>199</v>
      </c>
      <c r="C549" s="16"/>
      <c r="D549" s="16"/>
      <c r="E549" s="16"/>
      <c r="F549" s="16"/>
      <c r="G549" s="16"/>
      <c r="H549" s="16"/>
      <c r="I549" s="16"/>
    </row>
    <row r="550" spans="1:9" s="18" customFormat="1" ht="12" customHeight="1" x14ac:dyDescent="0.3">
      <c r="A550" s="8"/>
      <c r="B550" s="20" t="s">
        <v>153</v>
      </c>
      <c r="C550" s="16">
        <v>1</v>
      </c>
      <c r="D550" s="16">
        <v>1</v>
      </c>
      <c r="E550" s="16">
        <f>C550+D550</f>
        <v>2</v>
      </c>
      <c r="F550" s="16">
        <v>0</v>
      </c>
      <c r="G550" s="16">
        <v>0</v>
      </c>
      <c r="H550" s="16">
        <f>F550+G550</f>
        <v>0</v>
      </c>
      <c r="I550" s="16">
        <f>E550+H550</f>
        <v>2</v>
      </c>
    </row>
    <row r="551" spans="1:9" s="18" customFormat="1" ht="12" customHeight="1" x14ac:dyDescent="0.3">
      <c r="A551" s="8"/>
      <c r="B551" s="20" t="s">
        <v>40</v>
      </c>
      <c r="C551" s="16">
        <f>C550</f>
        <v>1</v>
      </c>
      <c r="D551" s="16">
        <f>D550</f>
        <v>1</v>
      </c>
      <c r="E551" s="16">
        <f>C551+D551</f>
        <v>2</v>
      </c>
      <c r="F551" s="16">
        <f>F550</f>
        <v>0</v>
      </c>
      <c r="G551" s="16">
        <f>G550</f>
        <v>0</v>
      </c>
      <c r="H551" s="16">
        <f>F551+G551</f>
        <v>0</v>
      </c>
      <c r="I551" s="16">
        <f>E551+H551</f>
        <v>2</v>
      </c>
    </row>
    <row r="552" spans="1:9" s="18" customFormat="1" ht="12" customHeight="1" x14ac:dyDescent="0.3">
      <c r="A552" s="8"/>
      <c r="B552" s="19" t="s">
        <v>200</v>
      </c>
      <c r="C552" s="16"/>
      <c r="D552" s="16"/>
      <c r="E552" s="16"/>
      <c r="F552" s="16"/>
      <c r="G552" s="16"/>
      <c r="H552" s="16"/>
      <c r="I552" s="16"/>
    </row>
    <row r="553" spans="1:9" s="18" customFormat="1" ht="12" customHeight="1" x14ac:dyDescent="0.3">
      <c r="A553" s="8"/>
      <c r="B553" s="20" t="s">
        <v>153</v>
      </c>
      <c r="C553" s="16">
        <v>2</v>
      </c>
      <c r="D553" s="16">
        <v>7</v>
      </c>
      <c r="E553" s="16">
        <f>C553+D553</f>
        <v>9</v>
      </c>
      <c r="F553" s="16">
        <v>0</v>
      </c>
      <c r="G553" s="16">
        <v>0</v>
      </c>
      <c r="H553" s="16">
        <f>F553+G553</f>
        <v>0</v>
      </c>
      <c r="I553" s="16">
        <f>E553+H553</f>
        <v>9</v>
      </c>
    </row>
    <row r="554" spans="1:9" s="18" customFormat="1" ht="12" customHeight="1" x14ac:dyDescent="0.3">
      <c r="A554" s="8"/>
      <c r="B554" s="20" t="s">
        <v>40</v>
      </c>
      <c r="C554" s="16">
        <f>C553</f>
        <v>2</v>
      </c>
      <c r="D554" s="16">
        <f>D553</f>
        <v>7</v>
      </c>
      <c r="E554" s="16">
        <f>C554+D554</f>
        <v>9</v>
      </c>
      <c r="F554" s="16">
        <f>F553</f>
        <v>0</v>
      </c>
      <c r="G554" s="16">
        <f>G553</f>
        <v>0</v>
      </c>
      <c r="H554" s="16">
        <f>F554+G554</f>
        <v>0</v>
      </c>
      <c r="I554" s="16">
        <f>E554+H554</f>
        <v>9</v>
      </c>
    </row>
    <row r="555" spans="1:9" s="18" customFormat="1" ht="12" customHeight="1" x14ac:dyDescent="0.3">
      <c r="A555" s="8"/>
      <c r="B555" s="19" t="s">
        <v>229</v>
      </c>
      <c r="C555" s="16"/>
      <c r="D555" s="16"/>
      <c r="E555" s="16"/>
      <c r="F555" s="16"/>
      <c r="G555" s="16"/>
      <c r="H555" s="16"/>
      <c r="I555" s="16"/>
    </row>
    <row r="556" spans="1:9" s="18" customFormat="1" ht="12" customHeight="1" x14ac:dyDescent="0.3">
      <c r="A556" s="8"/>
      <c r="B556" s="20" t="s">
        <v>153</v>
      </c>
      <c r="C556" s="16">
        <v>5</v>
      </c>
      <c r="D556" s="16">
        <v>2</v>
      </c>
      <c r="E556" s="16">
        <f>C556+D556</f>
        <v>7</v>
      </c>
      <c r="F556" s="16">
        <v>0</v>
      </c>
      <c r="G556" s="16">
        <v>1</v>
      </c>
      <c r="H556" s="16">
        <f>F556+G556</f>
        <v>1</v>
      </c>
      <c r="I556" s="16">
        <f>E556+H556</f>
        <v>8</v>
      </c>
    </row>
    <row r="557" spans="1:9" s="18" customFormat="1" ht="12" customHeight="1" x14ac:dyDescent="0.3">
      <c r="A557" s="8"/>
      <c r="B557" s="20" t="s">
        <v>40</v>
      </c>
      <c r="C557" s="16">
        <f>C556</f>
        <v>5</v>
      </c>
      <c r="D557" s="16">
        <f>D556</f>
        <v>2</v>
      </c>
      <c r="E557" s="16">
        <f>C557+D557</f>
        <v>7</v>
      </c>
      <c r="F557" s="16">
        <f>F556</f>
        <v>0</v>
      </c>
      <c r="G557" s="16">
        <f>G556</f>
        <v>1</v>
      </c>
      <c r="H557" s="16">
        <f>F557+G557</f>
        <v>1</v>
      </c>
      <c r="I557" s="16">
        <f>E557+H557</f>
        <v>8</v>
      </c>
    </row>
    <row r="558" spans="1:9" s="18" customFormat="1" ht="12" customHeight="1" x14ac:dyDescent="0.3">
      <c r="A558" s="8"/>
      <c r="B558" s="19" t="s">
        <v>103</v>
      </c>
      <c r="C558" s="16"/>
      <c r="D558" s="16"/>
      <c r="E558" s="16"/>
      <c r="F558" s="16"/>
      <c r="G558" s="16"/>
      <c r="H558" s="16"/>
      <c r="I558" s="16"/>
    </row>
    <row r="559" spans="1:9" s="18" customFormat="1" ht="12" customHeight="1" x14ac:dyDescent="0.3">
      <c r="A559" s="8"/>
      <c r="B559" s="20" t="s">
        <v>153</v>
      </c>
      <c r="C559" s="16">
        <v>2</v>
      </c>
      <c r="D559" s="16">
        <v>5</v>
      </c>
      <c r="E559" s="16">
        <f>C559+D559</f>
        <v>7</v>
      </c>
      <c r="F559" s="16">
        <v>1</v>
      </c>
      <c r="G559" s="16">
        <v>1</v>
      </c>
      <c r="H559" s="16">
        <f t="shared" ref="H559:H576" si="51">F559+G559</f>
        <v>2</v>
      </c>
      <c r="I559" s="16">
        <f>E559+H559</f>
        <v>9</v>
      </c>
    </row>
    <row r="560" spans="1:9" s="18" customFormat="1" ht="12" customHeight="1" x14ac:dyDescent="0.3">
      <c r="A560" s="8"/>
      <c r="B560" s="20" t="s">
        <v>75</v>
      </c>
      <c r="C560" s="16">
        <v>1</v>
      </c>
      <c r="D560" s="16">
        <v>7</v>
      </c>
      <c r="E560" s="16">
        <f>C560+D560</f>
        <v>8</v>
      </c>
      <c r="F560" s="16">
        <v>0</v>
      </c>
      <c r="G560" s="16">
        <v>0</v>
      </c>
      <c r="H560" s="16">
        <f t="shared" si="51"/>
        <v>0</v>
      </c>
      <c r="I560" s="16">
        <f>E560+H560</f>
        <v>8</v>
      </c>
    </row>
    <row r="561" spans="1:9" s="18" customFormat="1" ht="12" customHeight="1" x14ac:dyDescent="0.3">
      <c r="A561" s="8"/>
      <c r="B561" s="20" t="s">
        <v>40</v>
      </c>
      <c r="C561" s="16">
        <f>SUM(C559:C560)</f>
        <v>3</v>
      </c>
      <c r="D561" s="16">
        <f>SUM(D559:D560)</f>
        <v>12</v>
      </c>
      <c r="E561" s="16">
        <f>C561+D561</f>
        <v>15</v>
      </c>
      <c r="F561" s="16">
        <f>SUM(F559:F560)</f>
        <v>1</v>
      </c>
      <c r="G561" s="16">
        <f>SUM(G559:G560)</f>
        <v>1</v>
      </c>
      <c r="H561" s="16">
        <f t="shared" si="51"/>
        <v>2</v>
      </c>
      <c r="I561" s="16">
        <f>E561+H561</f>
        <v>17</v>
      </c>
    </row>
    <row r="562" spans="1:9" s="18" customFormat="1" ht="12" customHeight="1" x14ac:dyDescent="0.3">
      <c r="A562" s="8"/>
      <c r="B562" s="19" t="s">
        <v>104</v>
      </c>
      <c r="C562" s="16"/>
      <c r="D562" s="16"/>
      <c r="E562" s="16"/>
      <c r="F562" s="16"/>
      <c r="G562" s="16"/>
      <c r="H562" s="16"/>
      <c r="I562" s="16"/>
    </row>
    <row r="563" spans="1:9" s="18" customFormat="1" ht="12" customHeight="1" x14ac:dyDescent="0.3">
      <c r="A563" s="8"/>
      <c r="B563" s="20" t="s">
        <v>75</v>
      </c>
      <c r="C563" s="16">
        <v>0</v>
      </c>
      <c r="D563" s="16">
        <v>0</v>
      </c>
      <c r="E563" s="16">
        <f>C563+D563</f>
        <v>0</v>
      </c>
      <c r="F563" s="16">
        <v>0</v>
      </c>
      <c r="G563" s="16">
        <v>0</v>
      </c>
      <c r="H563" s="16">
        <f t="shared" si="51"/>
        <v>0</v>
      </c>
      <c r="I563" s="16">
        <f>E563+H563</f>
        <v>0</v>
      </c>
    </row>
    <row r="564" spans="1:9" s="18" customFormat="1" ht="12" customHeight="1" x14ac:dyDescent="0.3">
      <c r="A564" s="8"/>
      <c r="B564" s="20" t="s">
        <v>40</v>
      </c>
      <c r="C564" s="16">
        <f>C563</f>
        <v>0</v>
      </c>
      <c r="D564" s="16">
        <f>D563</f>
        <v>0</v>
      </c>
      <c r="E564" s="16">
        <f>C564+D564</f>
        <v>0</v>
      </c>
      <c r="F564" s="16">
        <f>F563</f>
        <v>0</v>
      </c>
      <c r="G564" s="16">
        <f>G563</f>
        <v>0</v>
      </c>
      <c r="H564" s="16">
        <f t="shared" si="51"/>
        <v>0</v>
      </c>
      <c r="I564" s="16">
        <f>E564+H564</f>
        <v>0</v>
      </c>
    </row>
    <row r="565" spans="1:9" s="18" customFormat="1" ht="12" customHeight="1" x14ac:dyDescent="0.3">
      <c r="A565" s="8"/>
      <c r="B565" s="19" t="s">
        <v>201</v>
      </c>
      <c r="C565" s="16"/>
      <c r="D565" s="16"/>
      <c r="E565" s="16"/>
      <c r="F565" s="16"/>
      <c r="G565" s="16"/>
      <c r="H565" s="16"/>
      <c r="I565" s="16"/>
    </row>
    <row r="566" spans="1:9" s="18" customFormat="1" ht="12" customHeight="1" x14ac:dyDescent="0.3">
      <c r="A566" s="8"/>
      <c r="B566" s="20" t="s">
        <v>75</v>
      </c>
      <c r="C566" s="16">
        <v>0</v>
      </c>
      <c r="D566" s="16">
        <v>6</v>
      </c>
      <c r="E566" s="16">
        <f>C566+D566</f>
        <v>6</v>
      </c>
      <c r="F566" s="16">
        <v>0</v>
      </c>
      <c r="G566" s="16">
        <v>0</v>
      </c>
      <c r="H566" s="16">
        <f t="shared" si="51"/>
        <v>0</v>
      </c>
      <c r="I566" s="16">
        <f>E566+H566</f>
        <v>6</v>
      </c>
    </row>
    <row r="567" spans="1:9" s="18" customFormat="1" ht="12" customHeight="1" x14ac:dyDescent="0.3">
      <c r="A567" s="8"/>
      <c r="B567" s="20" t="s">
        <v>40</v>
      </c>
      <c r="C567" s="16">
        <f>C566</f>
        <v>0</v>
      </c>
      <c r="D567" s="16">
        <f>D566</f>
        <v>6</v>
      </c>
      <c r="E567" s="16">
        <f>C567+D567</f>
        <v>6</v>
      </c>
      <c r="F567" s="16">
        <f>F566</f>
        <v>0</v>
      </c>
      <c r="G567" s="16">
        <f>G566</f>
        <v>0</v>
      </c>
      <c r="H567" s="16">
        <f t="shared" si="51"/>
        <v>0</v>
      </c>
      <c r="I567" s="16">
        <f>E567+H567</f>
        <v>6</v>
      </c>
    </row>
    <row r="568" spans="1:9" s="18" customFormat="1" ht="12" customHeight="1" x14ac:dyDescent="0.3">
      <c r="A568" s="8"/>
      <c r="B568" s="19" t="s">
        <v>202</v>
      </c>
      <c r="C568" s="16"/>
      <c r="D568" s="16"/>
      <c r="E568" s="16"/>
      <c r="F568" s="16"/>
      <c r="G568" s="16"/>
      <c r="H568" s="16"/>
      <c r="I568" s="16"/>
    </row>
    <row r="569" spans="1:9" s="18" customFormat="1" ht="12" customHeight="1" x14ac:dyDescent="0.3">
      <c r="A569" s="8"/>
      <c r="B569" s="20" t="s">
        <v>75</v>
      </c>
      <c r="C569" s="16">
        <v>0</v>
      </c>
      <c r="D569" s="16">
        <v>0</v>
      </c>
      <c r="E569" s="16">
        <f>C569+D569</f>
        <v>0</v>
      </c>
      <c r="F569" s="16">
        <v>0</v>
      </c>
      <c r="G569" s="16">
        <v>0</v>
      </c>
      <c r="H569" s="16">
        <f t="shared" si="51"/>
        <v>0</v>
      </c>
      <c r="I569" s="16">
        <f>E569+H569</f>
        <v>0</v>
      </c>
    </row>
    <row r="570" spans="1:9" s="18" customFormat="1" ht="12" customHeight="1" x14ac:dyDescent="0.3">
      <c r="A570" s="8"/>
      <c r="B570" s="20" t="s">
        <v>40</v>
      </c>
      <c r="C570" s="16">
        <f>C569</f>
        <v>0</v>
      </c>
      <c r="D570" s="16">
        <f>D569</f>
        <v>0</v>
      </c>
      <c r="E570" s="16">
        <f>C570+D570</f>
        <v>0</v>
      </c>
      <c r="F570" s="16">
        <f>F569</f>
        <v>0</v>
      </c>
      <c r="G570" s="16">
        <f>G569</f>
        <v>0</v>
      </c>
      <c r="H570" s="16">
        <f t="shared" si="51"/>
        <v>0</v>
      </c>
      <c r="I570" s="16">
        <f>E570+H570</f>
        <v>0</v>
      </c>
    </row>
    <row r="571" spans="1:9" s="18" customFormat="1" ht="12" customHeight="1" x14ac:dyDescent="0.3">
      <c r="A571" s="8"/>
      <c r="B571" s="8" t="s">
        <v>203</v>
      </c>
      <c r="C571" s="16"/>
      <c r="D571" s="16"/>
      <c r="E571" s="16"/>
      <c r="F571" s="16"/>
      <c r="G571" s="16"/>
      <c r="H571" s="16"/>
      <c r="I571" s="16"/>
    </row>
    <row r="572" spans="1:9" s="18" customFormat="1" ht="12" customHeight="1" x14ac:dyDescent="0.3">
      <c r="A572" s="8"/>
      <c r="B572" s="19" t="s">
        <v>153</v>
      </c>
      <c r="C572" s="16">
        <v>39</v>
      </c>
      <c r="D572" s="16">
        <v>38</v>
      </c>
      <c r="E572" s="16">
        <f>C572+D572</f>
        <v>77</v>
      </c>
      <c r="F572" s="16">
        <v>6</v>
      </c>
      <c r="G572" s="16">
        <v>5</v>
      </c>
      <c r="H572" s="16">
        <f t="shared" si="51"/>
        <v>11</v>
      </c>
      <c r="I572" s="16">
        <f>E572+H572</f>
        <v>88</v>
      </c>
    </row>
    <row r="573" spans="1:9" s="18" customFormat="1" ht="12" customHeight="1" x14ac:dyDescent="0.3">
      <c r="A573" s="8"/>
      <c r="B573" s="19" t="s">
        <v>154</v>
      </c>
      <c r="C573" s="16">
        <v>8</v>
      </c>
      <c r="D573" s="16">
        <v>4</v>
      </c>
      <c r="E573" s="16">
        <f>C573+D573</f>
        <v>12</v>
      </c>
      <c r="F573" s="16">
        <v>2</v>
      </c>
      <c r="G573" s="16">
        <v>1</v>
      </c>
      <c r="H573" s="16">
        <f t="shared" si="51"/>
        <v>3</v>
      </c>
      <c r="I573" s="16">
        <f>E573+H573</f>
        <v>15</v>
      </c>
    </row>
    <row r="574" spans="1:9" s="18" customFormat="1" ht="12" customHeight="1" x14ac:dyDescent="0.3">
      <c r="A574" s="8"/>
      <c r="B574" s="19" t="s">
        <v>75</v>
      </c>
      <c r="C574" s="16">
        <v>12</v>
      </c>
      <c r="D574" s="16">
        <v>10</v>
      </c>
      <c r="E574" s="16">
        <f>C574+D574</f>
        <v>22</v>
      </c>
      <c r="F574" s="16">
        <v>0</v>
      </c>
      <c r="G574" s="16">
        <v>1</v>
      </c>
      <c r="H574" s="16">
        <f t="shared" si="51"/>
        <v>1</v>
      </c>
      <c r="I574" s="16">
        <f>E574+H574</f>
        <v>23</v>
      </c>
    </row>
    <row r="575" spans="1:9" s="18" customFormat="1" ht="12" customHeight="1" x14ac:dyDescent="0.3">
      <c r="A575" s="8"/>
      <c r="B575" s="19" t="s">
        <v>155</v>
      </c>
      <c r="C575" s="16">
        <v>6</v>
      </c>
      <c r="D575" s="16">
        <v>6</v>
      </c>
      <c r="E575" s="16">
        <f>C575+D575</f>
        <v>12</v>
      </c>
      <c r="F575" s="16">
        <v>0</v>
      </c>
      <c r="G575" s="16">
        <v>0</v>
      </c>
      <c r="H575" s="16">
        <f t="shared" si="51"/>
        <v>0</v>
      </c>
      <c r="I575" s="16">
        <f>E575+H575</f>
        <v>12</v>
      </c>
    </row>
    <row r="576" spans="1:9" s="18" customFormat="1" ht="12" customHeight="1" x14ac:dyDescent="0.3">
      <c r="A576" s="8"/>
      <c r="B576" s="19" t="s">
        <v>40</v>
      </c>
      <c r="C576" s="16">
        <f>SUM(C572:C575)</f>
        <v>65</v>
      </c>
      <c r="D576" s="16">
        <f>SUM(D572:D575)</f>
        <v>58</v>
      </c>
      <c r="E576" s="16">
        <f>C576+D576</f>
        <v>123</v>
      </c>
      <c r="F576" s="16">
        <f>SUM(F572:F575)</f>
        <v>8</v>
      </c>
      <c r="G576" s="16">
        <f>SUM(G572:G575)</f>
        <v>7</v>
      </c>
      <c r="H576" s="16">
        <f t="shared" si="51"/>
        <v>15</v>
      </c>
      <c r="I576" s="16">
        <f>E576+H576</f>
        <v>138</v>
      </c>
    </row>
    <row r="577" spans="1:9" s="18" customFormat="1" ht="12" customHeight="1" x14ac:dyDescent="0.3">
      <c r="A577" s="8"/>
      <c r="B577" s="8" t="s">
        <v>146</v>
      </c>
      <c r="C577" s="16"/>
      <c r="D577" s="16"/>
      <c r="E577" s="16"/>
      <c r="F577" s="16"/>
      <c r="G577" s="16"/>
      <c r="H577" s="16"/>
      <c r="I577" s="16"/>
    </row>
    <row r="578" spans="1:9" s="18" customFormat="1" ht="12" customHeight="1" x14ac:dyDescent="0.3">
      <c r="A578" s="8"/>
      <c r="B578" s="19" t="s">
        <v>153</v>
      </c>
      <c r="C578" s="16">
        <v>0</v>
      </c>
      <c r="D578" s="16">
        <v>7</v>
      </c>
      <c r="E578" s="16">
        <f>C578+D578</f>
        <v>7</v>
      </c>
      <c r="F578" s="16">
        <v>0</v>
      </c>
      <c r="G578" s="16">
        <v>2</v>
      </c>
      <c r="H578" s="16">
        <f>F578+G578</f>
        <v>2</v>
      </c>
      <c r="I578" s="16">
        <f>E578+H578</f>
        <v>9</v>
      </c>
    </row>
    <row r="579" spans="1:9" s="18" customFormat="1" ht="12" customHeight="1" x14ac:dyDescent="0.3">
      <c r="A579" s="8"/>
      <c r="B579" s="19" t="s">
        <v>75</v>
      </c>
      <c r="C579" s="16">
        <v>5</v>
      </c>
      <c r="D579" s="16">
        <v>11</v>
      </c>
      <c r="E579" s="16">
        <f>C579+D579</f>
        <v>16</v>
      </c>
      <c r="F579" s="16">
        <v>0</v>
      </c>
      <c r="G579" s="16">
        <v>0</v>
      </c>
      <c r="H579" s="16">
        <f>F579+G579</f>
        <v>0</v>
      </c>
      <c r="I579" s="16">
        <f>E579+H579</f>
        <v>16</v>
      </c>
    </row>
    <row r="580" spans="1:9" s="18" customFormat="1" ht="12" customHeight="1" x14ac:dyDescent="0.3">
      <c r="A580" s="8"/>
      <c r="B580" s="19" t="s">
        <v>40</v>
      </c>
      <c r="C580" s="16">
        <f>SUM(C578:C579)</f>
        <v>5</v>
      </c>
      <c r="D580" s="16">
        <f>SUM(D578:D579)</f>
        <v>18</v>
      </c>
      <c r="E580" s="16">
        <f>C580+D580</f>
        <v>23</v>
      </c>
      <c r="F580" s="16">
        <f>SUM(F578:F579)</f>
        <v>0</v>
      </c>
      <c r="G580" s="16">
        <f>SUM(G578:G579)</f>
        <v>2</v>
      </c>
      <c r="H580" s="16">
        <f>F580+G580</f>
        <v>2</v>
      </c>
      <c r="I580" s="16">
        <f>E580+H580</f>
        <v>25</v>
      </c>
    </row>
    <row r="581" spans="1:9" s="18" customFormat="1" ht="12" customHeight="1" x14ac:dyDescent="0.3">
      <c r="A581" s="8"/>
      <c r="B581" s="19" t="s">
        <v>204</v>
      </c>
      <c r="C581" s="16"/>
      <c r="D581" s="16"/>
      <c r="E581" s="16"/>
      <c r="F581" s="16"/>
      <c r="G581" s="16"/>
      <c r="H581" s="16"/>
      <c r="I581" s="16"/>
    </row>
    <row r="582" spans="1:9" s="18" customFormat="1" ht="12" customHeight="1" x14ac:dyDescent="0.3">
      <c r="A582" s="8"/>
      <c r="B582" s="20" t="s">
        <v>75</v>
      </c>
      <c r="C582" s="16">
        <v>0</v>
      </c>
      <c r="D582" s="16">
        <v>0</v>
      </c>
      <c r="E582" s="16">
        <f>C582+D582</f>
        <v>0</v>
      </c>
      <c r="F582" s="16">
        <v>0</v>
      </c>
      <c r="G582" s="16">
        <v>0</v>
      </c>
      <c r="H582" s="16">
        <f>F582+G582</f>
        <v>0</v>
      </c>
      <c r="I582" s="16">
        <f>E582+H582</f>
        <v>0</v>
      </c>
    </row>
    <row r="583" spans="1:9" s="18" customFormat="1" ht="12" customHeight="1" x14ac:dyDescent="0.3">
      <c r="A583" s="8"/>
      <c r="B583" s="20" t="s">
        <v>40</v>
      </c>
      <c r="C583" s="16">
        <f>C582</f>
        <v>0</v>
      </c>
      <c r="D583" s="16">
        <f>D582</f>
        <v>0</v>
      </c>
      <c r="E583" s="16">
        <f>C583+D583</f>
        <v>0</v>
      </c>
      <c r="F583" s="16">
        <f>F582</f>
        <v>0</v>
      </c>
      <c r="G583" s="16">
        <f>G582</f>
        <v>0</v>
      </c>
      <c r="H583" s="16">
        <f>F583+G583</f>
        <v>0</v>
      </c>
      <c r="I583" s="16">
        <f>E583+H583</f>
        <v>0</v>
      </c>
    </row>
    <row r="584" spans="1:9" s="18" customFormat="1" ht="6" customHeight="1" x14ac:dyDescent="0.3">
      <c r="A584" s="8"/>
      <c r="B584" s="8"/>
      <c r="C584" s="16"/>
      <c r="D584" s="16"/>
      <c r="E584" s="16"/>
      <c r="F584" s="16"/>
      <c r="G584" s="16"/>
      <c r="H584" s="16"/>
      <c r="I584" s="16"/>
    </row>
    <row r="585" spans="1:9" s="18" customFormat="1" ht="12" customHeight="1" x14ac:dyDescent="0.3">
      <c r="A585" s="21" t="s">
        <v>234</v>
      </c>
      <c r="B585" s="8"/>
      <c r="C585" s="16"/>
      <c r="D585" s="16"/>
      <c r="E585" s="16"/>
      <c r="F585" s="16"/>
      <c r="G585" s="16"/>
      <c r="H585" s="16"/>
      <c r="I585" s="16"/>
    </row>
    <row r="586" spans="1:9" s="18" customFormat="1" ht="12" customHeight="1" x14ac:dyDescent="0.3">
      <c r="A586" s="8"/>
      <c r="B586" s="8" t="s">
        <v>109</v>
      </c>
      <c r="C586" s="16"/>
      <c r="D586" s="16"/>
      <c r="E586" s="16"/>
      <c r="F586" s="16"/>
      <c r="G586" s="16"/>
      <c r="H586" s="16"/>
      <c r="I586" s="16"/>
    </row>
    <row r="587" spans="1:9" s="18" customFormat="1" ht="12" customHeight="1" x14ac:dyDescent="0.3">
      <c r="A587" s="8"/>
      <c r="B587" s="19" t="s">
        <v>153</v>
      </c>
      <c r="C587" s="16">
        <v>75</v>
      </c>
      <c r="D587" s="16">
        <v>26</v>
      </c>
      <c r="E587" s="16">
        <f>C587+D587</f>
        <v>101</v>
      </c>
      <c r="F587" s="16">
        <v>8</v>
      </c>
      <c r="G587" s="16">
        <v>1</v>
      </c>
      <c r="H587" s="16">
        <f>F587+G587</f>
        <v>9</v>
      </c>
      <c r="I587" s="16">
        <f>E587+H587</f>
        <v>110</v>
      </c>
    </row>
    <row r="588" spans="1:9" s="18" customFormat="1" ht="12" customHeight="1" x14ac:dyDescent="0.3">
      <c r="A588" s="8"/>
      <c r="B588" s="19" t="s">
        <v>75</v>
      </c>
      <c r="C588" s="16">
        <v>23</v>
      </c>
      <c r="D588" s="16">
        <v>11</v>
      </c>
      <c r="E588" s="16">
        <f>C588+D588</f>
        <v>34</v>
      </c>
      <c r="F588" s="16">
        <v>0</v>
      </c>
      <c r="G588" s="16">
        <v>3</v>
      </c>
      <c r="H588" s="16">
        <f>F588+G588</f>
        <v>3</v>
      </c>
      <c r="I588" s="16">
        <f>E588+H588</f>
        <v>37</v>
      </c>
    </row>
    <row r="589" spans="1:9" s="18" customFormat="1" ht="12" customHeight="1" x14ac:dyDescent="0.3">
      <c r="A589" s="8"/>
      <c r="B589" s="19" t="s">
        <v>40</v>
      </c>
      <c r="C589" s="16">
        <f>SUM(C587:C588)</f>
        <v>98</v>
      </c>
      <c r="D589" s="16">
        <f>SUM(D587:D588)</f>
        <v>37</v>
      </c>
      <c r="E589" s="16">
        <f>C589+D589</f>
        <v>135</v>
      </c>
      <c r="F589" s="16">
        <f>SUM(F587:F588)</f>
        <v>8</v>
      </c>
      <c r="G589" s="16">
        <f>SUM(G587:G588)</f>
        <v>4</v>
      </c>
      <c r="H589" s="16">
        <f>F589+G589</f>
        <v>12</v>
      </c>
      <c r="I589" s="16">
        <f>E589+H589</f>
        <v>147</v>
      </c>
    </row>
    <row r="590" spans="1:9" s="18" customFormat="1" ht="12" customHeight="1" x14ac:dyDescent="0.3">
      <c r="A590" s="8"/>
      <c r="B590" s="8" t="s">
        <v>230</v>
      </c>
      <c r="C590" s="16"/>
      <c r="D590" s="16"/>
      <c r="E590" s="16"/>
      <c r="F590" s="16"/>
      <c r="G590" s="16"/>
      <c r="H590" s="16"/>
      <c r="I590" s="16"/>
    </row>
    <row r="591" spans="1:9" s="18" customFormat="1" ht="12" customHeight="1" x14ac:dyDescent="0.3">
      <c r="A591" s="8"/>
      <c r="B591" s="20" t="s">
        <v>153</v>
      </c>
      <c r="C591" s="16">
        <v>7</v>
      </c>
      <c r="D591" s="16">
        <v>4</v>
      </c>
      <c r="E591" s="16">
        <f>C591+D591</f>
        <v>11</v>
      </c>
      <c r="F591" s="16">
        <v>1</v>
      </c>
      <c r="G591" s="16">
        <v>2</v>
      </c>
      <c r="H591" s="16">
        <f>F591+G591</f>
        <v>3</v>
      </c>
      <c r="I591" s="16">
        <f>E591+H591</f>
        <v>14</v>
      </c>
    </row>
    <row r="592" spans="1:9" s="18" customFormat="1" ht="12" customHeight="1" x14ac:dyDescent="0.3">
      <c r="A592" s="8"/>
      <c r="B592" s="20" t="s">
        <v>242</v>
      </c>
      <c r="C592" s="16">
        <v>0</v>
      </c>
      <c r="D592" s="16">
        <v>1</v>
      </c>
      <c r="E592" s="16">
        <f>C592+D592</f>
        <v>1</v>
      </c>
      <c r="F592" s="16">
        <v>0</v>
      </c>
      <c r="G592" s="16">
        <v>0</v>
      </c>
      <c r="H592" s="16">
        <f>F592+G592</f>
        <v>0</v>
      </c>
      <c r="I592" s="16">
        <f>E592+H592</f>
        <v>1</v>
      </c>
    </row>
    <row r="593" spans="1:9" s="18" customFormat="1" ht="12" customHeight="1" x14ac:dyDescent="0.3">
      <c r="A593" s="8"/>
      <c r="B593" s="20" t="s">
        <v>75</v>
      </c>
      <c r="C593" s="16">
        <v>5</v>
      </c>
      <c r="D593" s="16">
        <v>5</v>
      </c>
      <c r="E593" s="16">
        <f>C593+D593</f>
        <v>10</v>
      </c>
      <c r="F593" s="16">
        <v>1</v>
      </c>
      <c r="G593" s="16">
        <v>0</v>
      </c>
      <c r="H593" s="16">
        <f>F593+G593</f>
        <v>1</v>
      </c>
      <c r="I593" s="16">
        <f>E593+H593</f>
        <v>11</v>
      </c>
    </row>
    <row r="594" spans="1:9" s="18" customFormat="1" ht="12" customHeight="1" x14ac:dyDescent="0.3">
      <c r="A594" s="8"/>
      <c r="B594" s="20" t="s">
        <v>243</v>
      </c>
      <c r="C594" s="16">
        <v>3</v>
      </c>
      <c r="D594" s="16">
        <v>0</v>
      </c>
      <c r="E594" s="16">
        <f>C594+D594</f>
        <v>3</v>
      </c>
      <c r="F594" s="16">
        <v>0</v>
      </c>
      <c r="G594" s="16">
        <v>0</v>
      </c>
      <c r="H594" s="16">
        <f>F594+G594</f>
        <v>0</v>
      </c>
      <c r="I594" s="16">
        <f>E594+H594</f>
        <v>3</v>
      </c>
    </row>
    <row r="595" spans="1:9" s="18" customFormat="1" ht="12" customHeight="1" x14ac:dyDescent="0.3">
      <c r="A595" s="8"/>
      <c r="B595" s="20" t="s">
        <v>40</v>
      </c>
      <c r="C595" s="16">
        <f>SUM(C591:C594)</f>
        <v>15</v>
      </c>
      <c r="D595" s="16">
        <f>SUM(D591:D594)</f>
        <v>10</v>
      </c>
      <c r="E595" s="16">
        <f>C595+D595</f>
        <v>25</v>
      </c>
      <c r="F595" s="16">
        <f>SUM(F591:F594)</f>
        <v>2</v>
      </c>
      <c r="G595" s="16">
        <f>SUM(G591:G594)</f>
        <v>2</v>
      </c>
      <c r="H595" s="16">
        <f>F595+G595</f>
        <v>4</v>
      </c>
      <c r="I595" s="16">
        <f>E595+H595</f>
        <v>29</v>
      </c>
    </row>
    <row r="596" spans="1:9" s="18" customFormat="1" ht="12" customHeight="1" x14ac:dyDescent="0.3">
      <c r="A596" s="8"/>
      <c r="B596" s="19" t="s">
        <v>205</v>
      </c>
      <c r="C596" s="16"/>
      <c r="D596" s="16"/>
      <c r="E596" s="16"/>
      <c r="F596" s="16"/>
      <c r="G596" s="16"/>
      <c r="H596" s="16"/>
      <c r="I596" s="16"/>
    </row>
    <row r="597" spans="1:9" s="18" customFormat="1" ht="12" customHeight="1" x14ac:dyDescent="0.3">
      <c r="A597" s="8"/>
      <c r="B597" s="20" t="s">
        <v>75</v>
      </c>
      <c r="C597" s="16">
        <v>8</v>
      </c>
      <c r="D597" s="16">
        <v>9</v>
      </c>
      <c r="E597" s="16">
        <f>C597+D597</f>
        <v>17</v>
      </c>
      <c r="F597" s="16">
        <v>0</v>
      </c>
      <c r="G597" s="16">
        <v>0</v>
      </c>
      <c r="H597" s="16">
        <f>F597+G597</f>
        <v>0</v>
      </c>
      <c r="I597" s="16">
        <f>E597+H597</f>
        <v>17</v>
      </c>
    </row>
    <row r="598" spans="1:9" s="18" customFormat="1" ht="12" customHeight="1" x14ac:dyDescent="0.3">
      <c r="A598" s="8"/>
      <c r="B598" s="20" t="s">
        <v>40</v>
      </c>
      <c r="C598" s="16">
        <f>C597</f>
        <v>8</v>
      </c>
      <c r="D598" s="16">
        <f>D597</f>
        <v>9</v>
      </c>
      <c r="E598" s="16">
        <f>C598+D598</f>
        <v>17</v>
      </c>
      <c r="F598" s="16">
        <f>F597</f>
        <v>0</v>
      </c>
      <c r="G598" s="16">
        <f>G597</f>
        <v>0</v>
      </c>
      <c r="H598" s="16">
        <f>F598+G598</f>
        <v>0</v>
      </c>
      <c r="I598" s="16">
        <f>E598+H598</f>
        <v>17</v>
      </c>
    </row>
    <row r="599" spans="1:9" s="18" customFormat="1" ht="12" customHeight="1" x14ac:dyDescent="0.3">
      <c r="A599" s="8"/>
      <c r="B599" s="19" t="s">
        <v>206</v>
      </c>
      <c r="C599" s="16"/>
      <c r="D599" s="16"/>
      <c r="E599" s="16"/>
      <c r="F599" s="16"/>
      <c r="G599" s="16"/>
      <c r="H599" s="16"/>
      <c r="I599" s="16"/>
    </row>
    <row r="600" spans="1:9" s="18" customFormat="1" ht="12" customHeight="1" x14ac:dyDescent="0.3">
      <c r="A600" s="8"/>
      <c r="B600" s="20" t="s">
        <v>75</v>
      </c>
      <c r="C600" s="16">
        <v>0</v>
      </c>
      <c r="D600" s="16">
        <v>0</v>
      </c>
      <c r="E600" s="16">
        <f>C600+D600</f>
        <v>0</v>
      </c>
      <c r="F600" s="16">
        <v>0</v>
      </c>
      <c r="G600" s="16">
        <v>0</v>
      </c>
      <c r="H600" s="16">
        <f>F600+G600</f>
        <v>0</v>
      </c>
      <c r="I600" s="16">
        <f>E600+H600</f>
        <v>0</v>
      </c>
    </row>
    <row r="601" spans="1:9" s="18" customFormat="1" ht="12" customHeight="1" x14ac:dyDescent="0.3">
      <c r="A601" s="8"/>
      <c r="B601" s="20" t="s">
        <v>40</v>
      </c>
      <c r="C601" s="16">
        <f>C600</f>
        <v>0</v>
      </c>
      <c r="D601" s="16">
        <f>D600</f>
        <v>0</v>
      </c>
      <c r="E601" s="16">
        <f>C601+D601</f>
        <v>0</v>
      </c>
      <c r="F601" s="16">
        <f>F600</f>
        <v>0</v>
      </c>
      <c r="G601" s="16">
        <f>G600</f>
        <v>0</v>
      </c>
      <c r="H601" s="16">
        <f>F601+G601</f>
        <v>0</v>
      </c>
      <c r="I601" s="16">
        <f>E601+H601</f>
        <v>0</v>
      </c>
    </row>
    <row r="602" spans="1:9" s="18" customFormat="1" ht="12" customHeight="1" x14ac:dyDescent="0.3">
      <c r="A602" s="8"/>
      <c r="B602" s="19" t="s">
        <v>207</v>
      </c>
      <c r="C602" s="16"/>
      <c r="D602" s="16"/>
      <c r="E602" s="16"/>
      <c r="F602" s="16"/>
      <c r="G602" s="16"/>
      <c r="H602" s="16"/>
      <c r="I602" s="16"/>
    </row>
    <row r="603" spans="1:9" s="18" customFormat="1" ht="12" customHeight="1" x14ac:dyDescent="0.3">
      <c r="A603" s="8"/>
      <c r="B603" s="20" t="s">
        <v>75</v>
      </c>
      <c r="C603" s="16">
        <v>1</v>
      </c>
      <c r="D603" s="16">
        <v>2</v>
      </c>
      <c r="E603" s="16">
        <f>C603+D603</f>
        <v>3</v>
      </c>
      <c r="F603" s="16">
        <v>0</v>
      </c>
      <c r="G603" s="16">
        <v>0</v>
      </c>
      <c r="H603" s="16">
        <f>F603+G603</f>
        <v>0</v>
      </c>
      <c r="I603" s="16">
        <f>E603+H603</f>
        <v>3</v>
      </c>
    </row>
    <row r="604" spans="1:9" s="18" customFormat="1" ht="12" customHeight="1" x14ac:dyDescent="0.3">
      <c r="A604" s="8"/>
      <c r="B604" s="20" t="s">
        <v>40</v>
      </c>
      <c r="C604" s="16">
        <f>C603</f>
        <v>1</v>
      </c>
      <c r="D604" s="16">
        <f>D603</f>
        <v>2</v>
      </c>
      <c r="E604" s="16">
        <f>C604+D604</f>
        <v>3</v>
      </c>
      <c r="F604" s="16">
        <f>F603</f>
        <v>0</v>
      </c>
      <c r="G604" s="16">
        <f>G603</f>
        <v>0</v>
      </c>
      <c r="H604" s="16">
        <f>F604+G604</f>
        <v>0</v>
      </c>
      <c r="I604" s="16">
        <f>E604+H604</f>
        <v>3</v>
      </c>
    </row>
    <row r="605" spans="1:9" s="18" customFormat="1" ht="12" customHeight="1" x14ac:dyDescent="0.3">
      <c r="A605" s="8"/>
      <c r="B605" s="8" t="s">
        <v>208</v>
      </c>
      <c r="C605" s="16"/>
      <c r="D605" s="16"/>
      <c r="E605" s="16"/>
      <c r="F605" s="16"/>
      <c r="G605" s="16"/>
      <c r="H605" s="16"/>
      <c r="I605" s="17"/>
    </row>
    <row r="606" spans="1:9" s="18" customFormat="1" ht="12" customHeight="1" x14ac:dyDescent="0.3">
      <c r="A606" s="8"/>
      <c r="B606" s="8" t="s">
        <v>246</v>
      </c>
      <c r="C606" s="16">
        <v>1266</v>
      </c>
      <c r="D606" s="16">
        <v>1266</v>
      </c>
      <c r="E606" s="16">
        <f>C606+D606</f>
        <v>2532</v>
      </c>
      <c r="F606" s="16">
        <v>213</v>
      </c>
      <c r="G606" s="16">
        <v>253</v>
      </c>
      <c r="H606" s="16">
        <f>F606+G606</f>
        <v>466</v>
      </c>
      <c r="I606" s="16">
        <f>E606+H606</f>
        <v>2998</v>
      </c>
    </row>
    <row r="607" spans="1:9" s="18" customFormat="1" ht="15" customHeight="1" x14ac:dyDescent="0.3">
      <c r="A607" s="8"/>
      <c r="B607" s="8" t="s">
        <v>274</v>
      </c>
      <c r="C607" s="16">
        <v>6</v>
      </c>
      <c r="D607" s="16">
        <v>4</v>
      </c>
      <c r="E607" s="16">
        <f>C607+D607</f>
        <v>10</v>
      </c>
      <c r="F607" s="16">
        <v>2</v>
      </c>
      <c r="G607" s="16">
        <v>2</v>
      </c>
      <c r="H607" s="16">
        <f>F607+G607</f>
        <v>4</v>
      </c>
      <c r="I607" s="16">
        <f>E607+H607</f>
        <v>14</v>
      </c>
    </row>
    <row r="608" spans="1:9" s="18" customFormat="1" ht="12" customHeight="1" x14ac:dyDescent="0.3">
      <c r="A608" s="8"/>
      <c r="B608" s="8" t="s">
        <v>58</v>
      </c>
      <c r="C608" s="16">
        <v>1</v>
      </c>
      <c r="D608" s="16">
        <v>2</v>
      </c>
      <c r="E608" s="16">
        <f>C608+D608</f>
        <v>3</v>
      </c>
      <c r="F608" s="16">
        <v>3</v>
      </c>
      <c r="G608" s="16">
        <v>1</v>
      </c>
      <c r="H608" s="16">
        <f>F608+G608</f>
        <v>4</v>
      </c>
      <c r="I608" s="16">
        <f>E608+H608</f>
        <v>7</v>
      </c>
    </row>
    <row r="609" spans="1:9" s="18" customFormat="1" ht="12" customHeight="1" x14ac:dyDescent="0.3">
      <c r="A609" s="8"/>
      <c r="B609" s="21" t="s">
        <v>115</v>
      </c>
      <c r="C609" s="16"/>
      <c r="D609" s="16"/>
      <c r="E609" s="16"/>
      <c r="F609" s="16"/>
      <c r="G609" s="16"/>
      <c r="H609" s="16"/>
      <c r="I609" s="17"/>
    </row>
    <row r="610" spans="1:9" s="18" customFormat="1" ht="12" customHeight="1" x14ac:dyDescent="0.3">
      <c r="A610" s="8"/>
      <c r="B610" s="21" t="s">
        <v>152</v>
      </c>
      <c r="C610" s="17">
        <f>C606</f>
        <v>1266</v>
      </c>
      <c r="D610" s="17">
        <f>D606</f>
        <v>1266</v>
      </c>
      <c r="E610" s="17">
        <f>C610+D610</f>
        <v>2532</v>
      </c>
      <c r="F610" s="17">
        <f>F606</f>
        <v>213</v>
      </c>
      <c r="G610" s="17">
        <f>G606</f>
        <v>253</v>
      </c>
      <c r="H610" s="17">
        <f>F610+G610</f>
        <v>466</v>
      </c>
      <c r="I610" s="17">
        <f>E610+H610</f>
        <v>2998</v>
      </c>
    </row>
    <row r="611" spans="1:9" s="18" customFormat="1" ht="12" customHeight="1" x14ac:dyDescent="0.3">
      <c r="A611" s="8"/>
      <c r="B611" s="21" t="s">
        <v>209</v>
      </c>
      <c r="C611" s="17">
        <f>SUM(C493+C494+C500+C501+C506+C507+C514+C515+C523+C524+C540+C541+C547+C550+C553+C556+C559+C572+C573+C578+C587+C591)</f>
        <v>303</v>
      </c>
      <c r="D611" s="17">
        <f>SUM(D493+D494+D500+D501+D506+D507+D514+D515+D523+D524+D540+D541+D547+D550+D553+D556+D559+D572+D573+D578+D587+D591+D592)</f>
        <v>414</v>
      </c>
      <c r="E611" s="17">
        <f>C611+D611</f>
        <v>717</v>
      </c>
      <c r="F611" s="17">
        <f>SUM(F493+F494+F500+F501+F506+F507+F514+F515+F523+F524+F540+F541+F547+F550+F553+F556+F559+F572+F573+F578+F587+F591)</f>
        <v>34</v>
      </c>
      <c r="G611" s="17">
        <f>SUM(G493+G494+G500+G501+G506+G507+G514+G515+G523+G524+G540+G541+G547+G550+G553+G556+G559+G572+G573+G578+G587+G591)</f>
        <v>88</v>
      </c>
      <c r="H611" s="17">
        <f>F611+G611</f>
        <v>122</v>
      </c>
      <c r="I611" s="17">
        <f>E611+H611</f>
        <v>839</v>
      </c>
    </row>
    <row r="612" spans="1:9" s="18" customFormat="1" ht="12" customHeight="1" x14ac:dyDescent="0.3">
      <c r="A612" s="8"/>
      <c r="B612" s="21" t="s">
        <v>162</v>
      </c>
      <c r="C612" s="17">
        <f>SUM(C490+C495+C496+C502+C503+C508+C509+C516+C517+C520+C525+C526+C529+C530+C533+C534+C537+C542+C543+C560+C563+C566+C569+C574+C575+C579+C582+C588+C593+C594+C597+C600+C603)</f>
        <v>202</v>
      </c>
      <c r="D612" s="17">
        <f>SUM(D490+D495+D496+D502+D503+D508+D509+D516+D517+D520+D525+D526+D529+D530+D533+D534+D537+D542+D543+D560+D563+D566+D569+D574+D575+D579+D582+D588+D593+D597+D600+D603)</f>
        <v>295</v>
      </c>
      <c r="E612" s="17">
        <f>C612+D612</f>
        <v>497</v>
      </c>
      <c r="F612" s="17">
        <f>SUM(F490+F495+F496+F502+F503+F508+F509+F516+F517+F520+F525+F526+F529+F530+F533+F534+F537+F542+F543+F560+F563+F566+F569+F574+F575+F579+F582+F588+F593+F597+F600+F603)</f>
        <v>2</v>
      </c>
      <c r="G612" s="17">
        <f>SUM(G490+G495+G496+G502+G503+G508+G509+G516+G517+G520+G525+G526+G529+G530+G533+G534+G537+G542+G543+G560+G563+G566+G569+G574+G575+G579+G582+G588+G593+G597+G600+G603)</f>
        <v>17</v>
      </c>
      <c r="H612" s="17">
        <f>F612+G612</f>
        <v>19</v>
      </c>
      <c r="I612" s="17">
        <f>E612+H612</f>
        <v>516</v>
      </c>
    </row>
    <row r="613" spans="1:9" s="18" customFormat="1" ht="15" customHeight="1" x14ac:dyDescent="0.3">
      <c r="A613" s="8"/>
      <c r="B613" s="21" t="s">
        <v>275</v>
      </c>
      <c r="C613" s="17">
        <f>C607</f>
        <v>6</v>
      </c>
      <c r="D613" s="17">
        <f>D607</f>
        <v>4</v>
      </c>
      <c r="E613" s="17">
        <f>C613+D613</f>
        <v>10</v>
      </c>
      <c r="F613" s="17">
        <f>F607</f>
        <v>2</v>
      </c>
      <c r="G613" s="17">
        <f>G607</f>
        <v>2</v>
      </c>
      <c r="H613" s="17">
        <f>F613+G613</f>
        <v>4</v>
      </c>
      <c r="I613" s="17">
        <f>E613+H613</f>
        <v>14</v>
      </c>
    </row>
    <row r="614" spans="1:9" s="18" customFormat="1" ht="12" customHeight="1" x14ac:dyDescent="0.3">
      <c r="A614" s="8"/>
      <c r="B614" s="21" t="s">
        <v>58</v>
      </c>
      <c r="C614" s="17">
        <f>C608</f>
        <v>1</v>
      </c>
      <c r="D614" s="17">
        <f>D608</f>
        <v>2</v>
      </c>
      <c r="E614" s="17">
        <f>C614+D614</f>
        <v>3</v>
      </c>
      <c r="F614" s="17">
        <f>F608</f>
        <v>3</v>
      </c>
      <c r="G614" s="17">
        <f>G608</f>
        <v>1</v>
      </c>
      <c r="H614" s="17">
        <f>F614+G614</f>
        <v>4</v>
      </c>
      <c r="I614" s="17">
        <f>E614+H614</f>
        <v>7</v>
      </c>
    </row>
    <row r="615" spans="1:9" s="18" customFormat="1" ht="12" customHeight="1" x14ac:dyDescent="0.3">
      <c r="A615" s="8"/>
      <c r="B615" s="21" t="s">
        <v>240</v>
      </c>
      <c r="C615" s="17">
        <f>SUM(C610:C614)</f>
        <v>1778</v>
      </c>
      <c r="D615" s="17">
        <f t="shared" ref="D615:I615" si="52">SUM(D610:D614)</f>
        <v>1981</v>
      </c>
      <c r="E615" s="17">
        <f t="shared" si="52"/>
        <v>3759</v>
      </c>
      <c r="F615" s="17">
        <f t="shared" si="52"/>
        <v>254</v>
      </c>
      <c r="G615" s="17">
        <f t="shared" si="52"/>
        <v>361</v>
      </c>
      <c r="H615" s="17">
        <f t="shared" si="52"/>
        <v>615</v>
      </c>
      <c r="I615" s="17">
        <f t="shared" si="52"/>
        <v>4374</v>
      </c>
    </row>
    <row r="616" spans="1:9" s="18" customFormat="1" ht="9.5" customHeight="1" x14ac:dyDescent="0.3">
      <c r="A616" s="8"/>
      <c r="B616" s="8"/>
      <c r="C616" s="16"/>
      <c r="D616" s="16"/>
      <c r="E616" s="16"/>
      <c r="F616" s="16"/>
      <c r="G616" s="16"/>
      <c r="H616" s="16"/>
      <c r="I616" s="17"/>
    </row>
    <row r="617" spans="1:9" s="18" customFormat="1" ht="12" customHeight="1" x14ac:dyDescent="0.3">
      <c r="A617" s="37" t="s">
        <v>70</v>
      </c>
      <c r="B617" s="38"/>
      <c r="C617" s="16"/>
      <c r="D617" s="16"/>
      <c r="E617" s="16"/>
      <c r="F617" s="16"/>
      <c r="G617" s="16"/>
      <c r="H617" s="16"/>
      <c r="I617" s="17"/>
    </row>
    <row r="618" spans="1:9" s="18" customFormat="1" ht="12" customHeight="1" x14ac:dyDescent="0.3">
      <c r="A618" s="8"/>
      <c r="B618" s="8" t="s">
        <v>210</v>
      </c>
      <c r="C618" s="16">
        <v>69</v>
      </c>
      <c r="D618" s="16">
        <v>12</v>
      </c>
      <c r="E618" s="16">
        <f t="shared" ref="E618:E626" si="53">C618+D618</f>
        <v>81</v>
      </c>
      <c r="F618" s="16">
        <v>1</v>
      </c>
      <c r="G618" s="16">
        <v>1</v>
      </c>
      <c r="H618" s="16">
        <f t="shared" ref="H618:H626" si="54">F618+G618</f>
        <v>2</v>
      </c>
      <c r="I618" s="16">
        <f t="shared" ref="I618:I626" si="55">E618+H618</f>
        <v>83</v>
      </c>
    </row>
    <row r="619" spans="1:9" s="18" customFormat="1" ht="12" customHeight="1" x14ac:dyDescent="0.3">
      <c r="A619" s="8"/>
      <c r="B619" s="8" t="s">
        <v>211</v>
      </c>
      <c r="C619" s="16">
        <v>64</v>
      </c>
      <c r="D619" s="16">
        <v>14</v>
      </c>
      <c r="E619" s="16">
        <f t="shared" si="53"/>
        <v>78</v>
      </c>
      <c r="F619" s="16">
        <v>18</v>
      </c>
      <c r="G619" s="16">
        <v>3</v>
      </c>
      <c r="H619" s="16">
        <f t="shared" si="54"/>
        <v>21</v>
      </c>
      <c r="I619" s="16">
        <f t="shared" si="55"/>
        <v>99</v>
      </c>
    </row>
    <row r="620" spans="1:9" s="18" customFormat="1" ht="12" customHeight="1" x14ac:dyDescent="0.3">
      <c r="A620" s="8"/>
      <c r="B620" s="8" t="s">
        <v>212</v>
      </c>
      <c r="C620" s="16">
        <v>86</v>
      </c>
      <c r="D620" s="16">
        <v>16</v>
      </c>
      <c r="E620" s="16">
        <f t="shared" si="53"/>
        <v>102</v>
      </c>
      <c r="F620" s="16">
        <v>51</v>
      </c>
      <c r="G620" s="16">
        <v>20</v>
      </c>
      <c r="H620" s="16">
        <f t="shared" si="54"/>
        <v>71</v>
      </c>
      <c r="I620" s="16">
        <f t="shared" si="55"/>
        <v>173</v>
      </c>
    </row>
    <row r="621" spans="1:9" s="18" customFormat="1" ht="12" customHeight="1" x14ac:dyDescent="0.3">
      <c r="A621" s="8"/>
      <c r="B621" s="8" t="s">
        <v>213</v>
      </c>
      <c r="C621" s="16">
        <v>16</v>
      </c>
      <c r="D621" s="16">
        <v>0</v>
      </c>
      <c r="E621" s="16">
        <f t="shared" si="53"/>
        <v>16</v>
      </c>
      <c r="F621" s="16">
        <v>57</v>
      </c>
      <c r="G621" s="16">
        <v>9</v>
      </c>
      <c r="H621" s="16">
        <f t="shared" si="54"/>
        <v>66</v>
      </c>
      <c r="I621" s="16">
        <f t="shared" si="55"/>
        <v>82</v>
      </c>
    </row>
    <row r="622" spans="1:9" s="18" customFormat="1" ht="12" customHeight="1" x14ac:dyDescent="0.3">
      <c r="A622" s="8"/>
      <c r="B622" s="8" t="s">
        <v>214</v>
      </c>
      <c r="C622" s="16">
        <v>3</v>
      </c>
      <c r="D622" s="16">
        <v>2</v>
      </c>
      <c r="E622" s="16">
        <f t="shared" si="53"/>
        <v>5</v>
      </c>
      <c r="F622" s="16">
        <v>2</v>
      </c>
      <c r="G622" s="16">
        <v>0</v>
      </c>
      <c r="H622" s="16">
        <f t="shared" si="54"/>
        <v>2</v>
      </c>
      <c r="I622" s="16">
        <f t="shared" si="55"/>
        <v>7</v>
      </c>
    </row>
    <row r="623" spans="1:9" s="18" customFormat="1" ht="12" customHeight="1" x14ac:dyDescent="0.3">
      <c r="A623" s="8"/>
      <c r="B623" s="8" t="s">
        <v>215</v>
      </c>
      <c r="C623" s="16">
        <v>127</v>
      </c>
      <c r="D623" s="16">
        <v>16</v>
      </c>
      <c r="E623" s="16">
        <f t="shared" si="53"/>
        <v>143</v>
      </c>
      <c r="F623" s="16">
        <v>179</v>
      </c>
      <c r="G623" s="16">
        <v>25</v>
      </c>
      <c r="H623" s="16">
        <f t="shared" si="54"/>
        <v>204</v>
      </c>
      <c r="I623" s="16">
        <f t="shared" si="55"/>
        <v>347</v>
      </c>
    </row>
    <row r="624" spans="1:9" s="18" customFormat="1" ht="15" customHeight="1" x14ac:dyDescent="0.3">
      <c r="A624" s="8"/>
      <c r="B624" s="8" t="s">
        <v>274</v>
      </c>
      <c r="C624" s="16">
        <v>0</v>
      </c>
      <c r="D624" s="16">
        <v>0</v>
      </c>
      <c r="E624" s="16">
        <f t="shared" si="53"/>
        <v>0</v>
      </c>
      <c r="F624" s="16">
        <v>0</v>
      </c>
      <c r="G624" s="16">
        <v>0</v>
      </c>
      <c r="H624" s="16">
        <f t="shared" si="54"/>
        <v>0</v>
      </c>
      <c r="I624" s="16">
        <f t="shared" si="55"/>
        <v>0</v>
      </c>
    </row>
    <row r="625" spans="1:9" s="18" customFormat="1" ht="12" customHeight="1" x14ac:dyDescent="0.3">
      <c r="A625" s="8"/>
      <c r="B625" s="8" t="s">
        <v>58</v>
      </c>
      <c r="C625" s="16">
        <v>0</v>
      </c>
      <c r="D625" s="16">
        <v>0</v>
      </c>
      <c r="E625" s="16">
        <f t="shared" si="53"/>
        <v>0</v>
      </c>
      <c r="F625" s="16">
        <v>0</v>
      </c>
      <c r="G625" s="16">
        <v>0</v>
      </c>
      <c r="H625" s="16">
        <f t="shared" si="54"/>
        <v>0</v>
      </c>
      <c r="I625" s="16">
        <f t="shared" si="55"/>
        <v>0</v>
      </c>
    </row>
    <row r="626" spans="1:9" s="18" customFormat="1" ht="12" customHeight="1" x14ac:dyDescent="0.3">
      <c r="A626" s="8"/>
      <c r="B626" s="21" t="s">
        <v>240</v>
      </c>
      <c r="C626" s="17">
        <f>SUM(C618:C625)</f>
        <v>365</v>
      </c>
      <c r="D626" s="17">
        <f>SUM(D618:D625)</f>
        <v>60</v>
      </c>
      <c r="E626" s="17">
        <f t="shared" si="53"/>
        <v>425</v>
      </c>
      <c r="F626" s="17">
        <f>SUM(F618:F625)</f>
        <v>308</v>
      </c>
      <c r="G626" s="17">
        <f>SUM(G618:G625)</f>
        <v>58</v>
      </c>
      <c r="H626" s="17">
        <f t="shared" si="54"/>
        <v>366</v>
      </c>
      <c r="I626" s="17">
        <f t="shared" si="55"/>
        <v>791</v>
      </c>
    </row>
    <row r="627" spans="1:9" s="18" customFormat="1" ht="9.5" customHeight="1" x14ac:dyDescent="0.3">
      <c r="A627" s="8"/>
      <c r="B627" s="8"/>
      <c r="C627" s="16"/>
      <c r="D627" s="16"/>
      <c r="E627" s="16"/>
      <c r="F627" s="16"/>
      <c r="G627" s="16"/>
      <c r="H627" s="16"/>
      <c r="I627" s="17"/>
    </row>
    <row r="628" spans="1:9" s="18" customFormat="1" ht="15" customHeight="1" x14ac:dyDescent="0.3">
      <c r="A628" s="37" t="s">
        <v>284</v>
      </c>
      <c r="B628" s="38"/>
      <c r="C628" s="16"/>
      <c r="D628" s="16"/>
      <c r="E628" s="16"/>
      <c r="F628" s="16"/>
      <c r="G628" s="16"/>
      <c r="H628" s="16"/>
      <c r="I628" s="17"/>
    </row>
    <row r="629" spans="1:9" s="18" customFormat="1" ht="12" customHeight="1" x14ac:dyDescent="0.3">
      <c r="A629" s="8"/>
      <c r="B629" s="8" t="s">
        <v>9</v>
      </c>
      <c r="C629" s="16">
        <v>2388</v>
      </c>
      <c r="D629" s="16">
        <v>2124</v>
      </c>
      <c r="E629" s="16">
        <f>C629+D629</f>
        <v>4512</v>
      </c>
      <c r="F629" s="16">
        <v>507</v>
      </c>
      <c r="G629" s="16">
        <v>407</v>
      </c>
      <c r="H629" s="16">
        <f>F629+G629</f>
        <v>914</v>
      </c>
      <c r="I629" s="16">
        <f>E629+H629</f>
        <v>5426</v>
      </c>
    </row>
    <row r="630" spans="1:9" s="18" customFormat="1" ht="15" customHeight="1" x14ac:dyDescent="0.3">
      <c r="A630" s="8"/>
      <c r="B630" s="8" t="s">
        <v>285</v>
      </c>
      <c r="C630" s="16">
        <v>10</v>
      </c>
      <c r="D630" s="16">
        <v>7</v>
      </c>
      <c r="E630" s="16">
        <f>C630+D630</f>
        <v>17</v>
      </c>
      <c r="F630" s="16">
        <v>0</v>
      </c>
      <c r="G630" s="16">
        <v>0</v>
      </c>
      <c r="H630" s="16">
        <f>F630+G630</f>
        <v>0</v>
      </c>
      <c r="I630" s="16">
        <f>E630+H630</f>
        <v>17</v>
      </c>
    </row>
    <row r="631" spans="1:9" s="18" customFormat="1" ht="12" customHeight="1" x14ac:dyDescent="0.3">
      <c r="A631" s="8"/>
      <c r="B631" s="21" t="s">
        <v>240</v>
      </c>
      <c r="C631" s="17">
        <f>SUM(C629:C630)</f>
        <v>2398</v>
      </c>
      <c r="D631" s="17">
        <f>SUM(D629:D630)</f>
        <v>2131</v>
      </c>
      <c r="E631" s="17">
        <f>C631+D631</f>
        <v>4529</v>
      </c>
      <c r="F631" s="17">
        <f>SUM(F629:F630)</f>
        <v>507</v>
      </c>
      <c r="G631" s="17">
        <f>SUM(G629:G630)</f>
        <v>407</v>
      </c>
      <c r="H631" s="17">
        <f>F631+G631</f>
        <v>914</v>
      </c>
      <c r="I631" s="17">
        <f>E631+H631</f>
        <v>5443</v>
      </c>
    </row>
    <row r="632" spans="1:9" s="18" customFormat="1" ht="9.75" customHeight="1" x14ac:dyDescent="0.3">
      <c r="A632" s="8"/>
      <c r="B632" s="8"/>
      <c r="C632" s="16"/>
      <c r="D632" s="16"/>
      <c r="E632" s="16"/>
      <c r="F632" s="16"/>
      <c r="G632" s="16"/>
      <c r="H632" s="16"/>
      <c r="I632" s="17"/>
    </row>
    <row r="633" spans="1:9" s="18" customFormat="1" ht="15" customHeight="1" x14ac:dyDescent="0.3">
      <c r="A633" s="47" t="s">
        <v>10</v>
      </c>
      <c r="B633" s="48"/>
      <c r="C633" s="30">
        <f t="shared" ref="C633:I633" si="56">C30+C41+C47+C55+C59+C234+C262+C323+C344+C394+C407+C414+C419+C423+C432+C437+C445+C457+C468+C473+C486+C615+C626+C631</f>
        <v>10933</v>
      </c>
      <c r="D633" s="30">
        <f t="shared" si="56"/>
        <v>9809</v>
      </c>
      <c r="E633" s="30">
        <f t="shared" si="56"/>
        <v>20742</v>
      </c>
      <c r="F633" s="30">
        <f t="shared" si="56"/>
        <v>2622</v>
      </c>
      <c r="G633" s="30">
        <f t="shared" si="56"/>
        <v>1787</v>
      </c>
      <c r="H633" s="30">
        <f t="shared" si="56"/>
        <v>4409</v>
      </c>
      <c r="I633" s="30">
        <f t="shared" si="56"/>
        <v>25151</v>
      </c>
    </row>
    <row r="634" spans="1:9" s="18" customFormat="1" ht="9.5" customHeight="1" x14ac:dyDescent="0.3">
      <c r="A634" s="8"/>
      <c r="B634" s="8"/>
      <c r="C634" s="8"/>
      <c r="D634" s="8"/>
      <c r="E634" s="8"/>
      <c r="F634" s="8"/>
      <c r="G634" s="8"/>
      <c r="H634" s="8"/>
      <c r="I634" s="21"/>
    </row>
    <row r="635" spans="1:9" s="18" customFormat="1" ht="12" customHeight="1" x14ac:dyDescent="0.3">
      <c r="A635" s="31" t="s">
        <v>235</v>
      </c>
      <c r="B635" s="21"/>
      <c r="C635" s="8"/>
      <c r="D635" s="8"/>
      <c r="E635" s="8"/>
      <c r="F635" s="8"/>
      <c r="G635" s="8"/>
      <c r="H635" s="8"/>
      <c r="I635" s="21"/>
    </row>
    <row r="636" spans="1:9" s="18" customFormat="1" ht="11" customHeight="1" x14ac:dyDescent="0.3">
      <c r="A636" s="13" t="s">
        <v>11</v>
      </c>
      <c r="B636" s="32" t="s">
        <v>12</v>
      </c>
      <c r="C636" s="33"/>
      <c r="D636" s="32"/>
      <c r="E636" s="32"/>
      <c r="F636" s="32"/>
      <c r="G636" s="32"/>
      <c r="H636" s="32"/>
      <c r="I636" s="32"/>
    </row>
    <row r="637" spans="1:9" s="18" customFormat="1" ht="11" customHeight="1" x14ac:dyDescent="0.3">
      <c r="A637" s="13" t="s">
        <v>13</v>
      </c>
      <c r="B637" s="32" t="s">
        <v>253</v>
      </c>
      <c r="C637" s="33"/>
      <c r="D637" s="32"/>
      <c r="E637" s="32"/>
      <c r="F637" s="32"/>
      <c r="G637" s="32"/>
      <c r="H637" s="32"/>
      <c r="I637" s="32"/>
    </row>
    <row r="638" spans="1:9" s="18" customFormat="1" ht="11" customHeight="1" x14ac:dyDescent="0.3">
      <c r="A638" s="13" t="s">
        <v>15</v>
      </c>
      <c r="B638" s="32" t="s">
        <v>265</v>
      </c>
      <c r="C638" s="33"/>
      <c r="D638" s="32"/>
      <c r="E638" s="32"/>
      <c r="F638" s="32"/>
      <c r="G638" s="32"/>
      <c r="H638" s="32"/>
      <c r="I638" s="32"/>
    </row>
    <row r="639" spans="1:9" s="18" customFormat="1" ht="11" customHeight="1" x14ac:dyDescent="0.3">
      <c r="A639" s="13" t="s">
        <v>16</v>
      </c>
      <c r="B639" s="14" t="s">
        <v>14</v>
      </c>
      <c r="C639" s="33"/>
      <c r="D639" s="14"/>
      <c r="E639" s="15"/>
      <c r="F639" s="15"/>
      <c r="G639" s="15"/>
      <c r="H639" s="15"/>
      <c r="I639" s="15"/>
    </row>
    <row r="640" spans="1:9" s="18" customFormat="1" ht="11" customHeight="1" x14ac:dyDescent="0.3">
      <c r="A640" s="13" t="s">
        <v>19</v>
      </c>
      <c r="B640" s="14" t="s">
        <v>286</v>
      </c>
      <c r="C640" s="33"/>
      <c r="D640" s="14"/>
      <c r="E640" s="15"/>
      <c r="F640" s="15"/>
      <c r="G640" s="15"/>
      <c r="H640" s="15"/>
      <c r="I640" s="15"/>
    </row>
    <row r="641" spans="1:9" s="18" customFormat="1" ht="11" customHeight="1" x14ac:dyDescent="0.3">
      <c r="A641" s="13" t="s">
        <v>21</v>
      </c>
      <c r="B641" s="14" t="s">
        <v>17</v>
      </c>
      <c r="C641" s="33"/>
      <c r="D641" s="14"/>
      <c r="E641" s="15"/>
      <c r="F641" s="15"/>
      <c r="G641" s="15"/>
      <c r="H641" s="15"/>
      <c r="I641" s="15"/>
    </row>
    <row r="642" spans="1:9" s="18" customFormat="1" ht="11" customHeight="1" x14ac:dyDescent="0.3">
      <c r="A642" s="13"/>
      <c r="B642" s="14" t="s">
        <v>236</v>
      </c>
      <c r="C642" s="33"/>
      <c r="D642" s="14"/>
      <c r="E642" s="15"/>
      <c r="F642" s="15"/>
      <c r="G642" s="15"/>
      <c r="H642" s="15"/>
      <c r="I642" s="15"/>
    </row>
    <row r="643" spans="1:9" s="18" customFormat="1" ht="11" customHeight="1" x14ac:dyDescent="0.3">
      <c r="A643" s="13"/>
      <c r="B643" s="14" t="s">
        <v>18</v>
      </c>
      <c r="C643" s="33"/>
      <c r="D643" s="14"/>
      <c r="E643" s="15"/>
      <c r="F643" s="15"/>
      <c r="G643" s="15"/>
      <c r="H643" s="15"/>
      <c r="I643" s="15"/>
    </row>
    <row r="644" spans="1:9" s="18" customFormat="1" ht="11" customHeight="1" x14ac:dyDescent="0.3">
      <c r="A644" s="13" t="s">
        <v>22</v>
      </c>
      <c r="B644" s="14" t="s">
        <v>20</v>
      </c>
      <c r="C644" s="33"/>
      <c r="D644" s="14"/>
      <c r="E644" s="15"/>
      <c r="F644" s="15"/>
      <c r="G644" s="15"/>
      <c r="H644" s="15"/>
      <c r="I644" s="15"/>
    </row>
    <row r="645" spans="1:9" s="18" customFormat="1" ht="11" customHeight="1" x14ac:dyDescent="0.3">
      <c r="A645" s="13" t="s">
        <v>23</v>
      </c>
      <c r="B645" s="14" t="s">
        <v>46</v>
      </c>
      <c r="C645" s="33"/>
      <c r="D645" s="14"/>
      <c r="E645" s="15"/>
      <c r="F645" s="15"/>
      <c r="G645" s="15"/>
      <c r="H645" s="15"/>
      <c r="I645" s="15"/>
    </row>
    <row r="646" spans="1:9" s="18" customFormat="1" ht="11" customHeight="1" x14ac:dyDescent="0.3">
      <c r="A646" s="13"/>
      <c r="B646" s="14" t="s">
        <v>238</v>
      </c>
      <c r="C646" s="33"/>
      <c r="D646" s="14"/>
      <c r="E646" s="15"/>
      <c r="F646" s="15"/>
      <c r="G646" s="15"/>
      <c r="H646" s="15"/>
      <c r="I646" s="15"/>
    </row>
    <row r="647" spans="1:9" s="18" customFormat="1" ht="11" customHeight="1" x14ac:dyDescent="0.3">
      <c r="A647" s="13" t="s">
        <v>25</v>
      </c>
      <c r="B647" s="14" t="s">
        <v>26</v>
      </c>
      <c r="C647" s="33"/>
      <c r="D647" s="14"/>
      <c r="E647" s="15"/>
      <c r="F647" s="15"/>
      <c r="G647" s="15"/>
      <c r="H647" s="15"/>
      <c r="I647" s="15"/>
    </row>
    <row r="648" spans="1:9" s="18" customFormat="1" ht="11" customHeight="1" x14ac:dyDescent="0.3">
      <c r="A648" s="13" t="s">
        <v>27</v>
      </c>
      <c r="B648" s="14" t="s">
        <v>29</v>
      </c>
      <c r="C648" s="33"/>
      <c r="D648" s="14"/>
      <c r="E648" s="15"/>
      <c r="F648" s="15"/>
      <c r="G648" s="15"/>
      <c r="H648" s="15"/>
      <c r="I648" s="15"/>
    </row>
    <row r="649" spans="1:9" s="18" customFormat="1" ht="11" customHeight="1" x14ac:dyDescent="0.3">
      <c r="A649" s="13"/>
      <c r="B649" s="14" t="s">
        <v>30</v>
      </c>
      <c r="C649" s="33"/>
      <c r="D649" s="14"/>
      <c r="E649" s="15"/>
      <c r="F649" s="15"/>
      <c r="G649" s="15"/>
      <c r="H649" s="15"/>
      <c r="I649" s="15"/>
    </row>
    <row r="650" spans="1:9" s="18" customFormat="1" ht="11" customHeight="1" x14ac:dyDescent="0.3">
      <c r="A650" s="13" t="s">
        <v>28</v>
      </c>
      <c r="B650" s="14" t="s">
        <v>257</v>
      </c>
      <c r="C650" s="33"/>
      <c r="D650" s="14"/>
      <c r="E650" s="15"/>
      <c r="F650" s="15"/>
      <c r="G650" s="15"/>
      <c r="H650" s="15"/>
      <c r="I650" s="15"/>
    </row>
    <row r="651" spans="1:9" s="18" customFormat="1" ht="11" customHeight="1" x14ac:dyDescent="0.3">
      <c r="A651" s="13" t="s">
        <v>31</v>
      </c>
      <c r="B651" s="14" t="s">
        <v>254</v>
      </c>
      <c r="C651" s="33"/>
      <c r="D651" s="14"/>
      <c r="E651" s="15"/>
      <c r="F651" s="15"/>
      <c r="G651" s="15"/>
      <c r="H651" s="15"/>
      <c r="I651" s="15"/>
    </row>
    <row r="652" spans="1:9" s="18" customFormat="1" ht="11" customHeight="1" x14ac:dyDescent="0.3">
      <c r="A652" s="13"/>
      <c r="B652" s="14" t="s">
        <v>255</v>
      </c>
      <c r="C652" s="33"/>
      <c r="D652" s="14"/>
      <c r="E652" s="15"/>
      <c r="F652" s="15"/>
      <c r="G652" s="15"/>
      <c r="H652" s="15"/>
      <c r="I652" s="15"/>
    </row>
    <row r="653" spans="1:9" s="18" customFormat="1" ht="11" customHeight="1" x14ac:dyDescent="0.3">
      <c r="A653" s="13" t="s">
        <v>32</v>
      </c>
      <c r="B653" s="14" t="s">
        <v>24</v>
      </c>
      <c r="C653" s="33"/>
      <c r="D653" s="14"/>
      <c r="E653" s="15"/>
      <c r="F653" s="15"/>
      <c r="G653" s="15"/>
      <c r="H653" s="15"/>
      <c r="I653" s="15"/>
    </row>
    <row r="654" spans="1:9" s="18" customFormat="1" ht="11" customHeight="1" x14ac:dyDescent="0.3">
      <c r="A654" s="13" t="s">
        <v>33</v>
      </c>
      <c r="B654" s="14" t="s">
        <v>34</v>
      </c>
      <c r="C654" s="33"/>
      <c r="D654" s="14"/>
      <c r="E654" s="15"/>
      <c r="F654" s="15"/>
      <c r="G654" s="15"/>
      <c r="H654" s="15"/>
      <c r="I654" s="15"/>
    </row>
    <row r="655" spans="1:9" s="18" customFormat="1" ht="11" customHeight="1" x14ac:dyDescent="0.3">
      <c r="A655" s="14"/>
      <c r="B655" s="14" t="s">
        <v>35</v>
      </c>
      <c r="C655" s="33"/>
      <c r="D655" s="14"/>
      <c r="E655" s="15"/>
      <c r="F655" s="15"/>
      <c r="G655" s="15"/>
      <c r="H655" s="15"/>
      <c r="I655" s="15"/>
    </row>
    <row r="656" spans="1:9" s="18" customFormat="1" ht="11" customHeight="1" x14ac:dyDescent="0.3">
      <c r="A656" s="13" t="s">
        <v>36</v>
      </c>
      <c r="B656" s="14" t="s">
        <v>37</v>
      </c>
      <c r="C656" s="33"/>
      <c r="D656" s="14"/>
      <c r="E656" s="15"/>
      <c r="F656" s="15"/>
      <c r="G656" s="15"/>
      <c r="H656" s="15"/>
      <c r="I656" s="15"/>
    </row>
    <row r="657" spans="1:9" s="18" customFormat="1" ht="11" customHeight="1" x14ac:dyDescent="0.3">
      <c r="A657" s="13" t="s">
        <v>264</v>
      </c>
      <c r="B657" s="14" t="s">
        <v>38</v>
      </c>
      <c r="C657" s="33"/>
      <c r="D657" s="14"/>
      <c r="E657" s="15"/>
      <c r="F657" s="15"/>
      <c r="G657" s="15"/>
      <c r="H657" s="15"/>
      <c r="I657" s="15"/>
    </row>
    <row r="658" spans="1:9" s="18" customFormat="1" ht="11" customHeight="1" x14ac:dyDescent="0.3">
      <c r="A658" s="13"/>
      <c r="B658" s="14" t="s">
        <v>39</v>
      </c>
      <c r="C658" s="33"/>
      <c r="D658" s="14"/>
      <c r="E658" s="15"/>
      <c r="F658" s="15"/>
      <c r="G658" s="15"/>
      <c r="H658" s="15"/>
      <c r="I658" s="15"/>
    </row>
    <row r="659" spans="1:9" s="18" customFormat="1" ht="11" customHeight="1" x14ac:dyDescent="0.3">
      <c r="A659" s="13" t="s">
        <v>287</v>
      </c>
      <c r="B659" s="14" t="s">
        <v>295</v>
      </c>
      <c r="C659" s="33"/>
      <c r="D659" s="14"/>
      <c r="E659" s="15"/>
      <c r="F659" s="15"/>
      <c r="G659" s="15"/>
      <c r="H659" s="15"/>
      <c r="I659" s="15"/>
    </row>
    <row r="660" spans="1:9" ht="12" customHeight="1" x14ac:dyDescent="0.3">
      <c r="A660" s="3"/>
      <c r="B660" s="9"/>
      <c r="C660" s="4"/>
      <c r="D660" s="5"/>
      <c r="E660" s="5"/>
      <c r="F660" s="5"/>
      <c r="G660" s="5"/>
      <c r="H660" s="5"/>
      <c r="I660" s="5"/>
    </row>
    <row r="661" spans="1:9" ht="12" customHeight="1" x14ac:dyDescent="0.3">
      <c r="A661" s="3"/>
      <c r="B661" s="3"/>
      <c r="C661" s="10"/>
      <c r="D661" s="10"/>
      <c r="E661" s="10"/>
      <c r="F661" s="10"/>
      <c r="G661" s="10"/>
      <c r="H661" s="10"/>
      <c r="I661" s="11"/>
    </row>
    <row r="662" spans="1:9" ht="12" customHeight="1" x14ac:dyDescent="0.3">
      <c r="A662" s="3"/>
      <c r="B662" s="3"/>
      <c r="C662" s="3"/>
    </row>
    <row r="663" spans="1:9" ht="12" customHeight="1" x14ac:dyDescent="0.3">
      <c r="A663" s="3"/>
      <c r="B663" s="3"/>
      <c r="C663" s="3"/>
    </row>
    <row r="664" spans="1:9" ht="12" customHeight="1" x14ac:dyDescent="0.3">
      <c r="A664" s="3"/>
      <c r="B664" s="3"/>
      <c r="C664" s="3"/>
    </row>
    <row r="665" spans="1:9" ht="12" customHeight="1" x14ac:dyDescent="0.3">
      <c r="A665" s="3"/>
      <c r="B665" s="3"/>
      <c r="C665" s="3"/>
    </row>
    <row r="666" spans="1:9" ht="12" customHeight="1" x14ac:dyDescent="0.3">
      <c r="A666" s="3"/>
      <c r="B666" s="3"/>
      <c r="C666" s="3"/>
    </row>
    <row r="667" spans="1:9" ht="12" customHeight="1" x14ac:dyDescent="0.3">
      <c r="A667" s="3"/>
      <c r="B667" s="3"/>
      <c r="C667" s="3"/>
    </row>
    <row r="668" spans="1:9" ht="12" customHeight="1" x14ac:dyDescent="0.3">
      <c r="A668" s="3"/>
      <c r="B668" s="3"/>
      <c r="C668" s="3"/>
    </row>
    <row r="669" spans="1:9" ht="12" customHeight="1" x14ac:dyDescent="0.3">
      <c r="A669" s="3"/>
      <c r="B669" s="3"/>
      <c r="C669" s="3"/>
    </row>
    <row r="670" spans="1:9" ht="12" customHeight="1" x14ac:dyDescent="0.3">
      <c r="A670" s="3"/>
      <c r="B670" s="3"/>
      <c r="C670" s="3"/>
    </row>
    <row r="671" spans="1:9" ht="12" customHeight="1" x14ac:dyDescent="0.3">
      <c r="A671" s="3"/>
      <c r="B671" s="3"/>
      <c r="C671" s="3"/>
    </row>
    <row r="672" spans="1:9" ht="12" customHeight="1" x14ac:dyDescent="0.3">
      <c r="A672" s="3"/>
      <c r="B672" s="3"/>
      <c r="C672" s="3"/>
    </row>
    <row r="673" spans="1:9" ht="12" customHeight="1" x14ac:dyDescent="0.3">
      <c r="A673" s="3"/>
      <c r="B673" s="3"/>
      <c r="C673" s="3"/>
    </row>
    <row r="674" spans="1:9" ht="12" customHeight="1" x14ac:dyDescent="0.3">
      <c r="A674" s="3"/>
      <c r="B674" s="3"/>
      <c r="C674" s="3"/>
      <c r="I674" s="3"/>
    </row>
    <row r="675" spans="1:9" ht="12" customHeight="1" x14ac:dyDescent="0.3">
      <c r="A675" s="3"/>
      <c r="B675" s="3"/>
      <c r="C675" s="3"/>
      <c r="I675" s="3"/>
    </row>
    <row r="676" spans="1:9" ht="12" customHeight="1" x14ac:dyDescent="0.3">
      <c r="A676" s="3"/>
      <c r="B676" s="3"/>
      <c r="C676" s="3"/>
      <c r="I676" s="3"/>
    </row>
    <row r="677" spans="1:9" ht="12" customHeight="1" x14ac:dyDescent="0.3">
      <c r="A677" s="3"/>
      <c r="B677" s="3"/>
      <c r="C677" s="3"/>
      <c r="I677" s="3"/>
    </row>
    <row r="678" spans="1:9" ht="12" customHeight="1" x14ac:dyDescent="0.3">
      <c r="A678" s="3"/>
      <c r="B678" s="3"/>
      <c r="C678" s="3"/>
      <c r="I678" s="3"/>
    </row>
  </sheetData>
  <mergeCells count="34">
    <mergeCell ref="A628:B628"/>
    <mergeCell ref="A633:B633"/>
    <mergeCell ref="A421:B421"/>
    <mergeCell ref="A475:B475"/>
    <mergeCell ref="A425:B425"/>
    <mergeCell ref="A434:B434"/>
    <mergeCell ref="A488:B488"/>
    <mergeCell ref="A617:B617"/>
    <mergeCell ref="A442:B442"/>
    <mergeCell ref="A459:B459"/>
    <mergeCell ref="A470:B470"/>
    <mergeCell ref="A447:B447"/>
    <mergeCell ref="A236:B236"/>
    <mergeCell ref="A411:B411"/>
    <mergeCell ref="A416:B416"/>
    <mergeCell ref="A264:B264"/>
    <mergeCell ref="A325:B325"/>
    <mergeCell ref="A346:B346"/>
    <mergeCell ref="A347:B347"/>
    <mergeCell ref="A396:B396"/>
    <mergeCell ref="A368:B368"/>
    <mergeCell ref="A369:B369"/>
    <mergeCell ref="A61:B61"/>
    <mergeCell ref="A1:I1"/>
    <mergeCell ref="A2:I2"/>
    <mergeCell ref="C4:E4"/>
    <mergeCell ref="F4:H4"/>
    <mergeCell ref="I4:I5"/>
    <mergeCell ref="A5:B5"/>
    <mergeCell ref="A7:B7"/>
    <mergeCell ref="A32:B32"/>
    <mergeCell ref="A43:B43"/>
    <mergeCell ref="A49:B49"/>
    <mergeCell ref="A57:B57"/>
  </mergeCells>
  <printOptions horizontalCentered="1"/>
  <pageMargins left="0.98425196850393704" right="0.98425196850393704" top="0.98425196850393704" bottom="0.98425196850393704" header="0" footer="0"/>
  <pageSetup scale="71" fitToWidth="0" fitToHeight="0" orientation="portrait" r:id="rId1"/>
  <headerFooter>
    <oddFooter>&amp;LOIA 2015/12/23</oddFooter>
  </headerFooter>
  <rowBreaks count="8" manualBreakCount="8">
    <brk id="75" max="16383" man="1"/>
    <brk id="151" max="16383" man="1"/>
    <brk id="219" max="16383" man="1"/>
    <brk id="294" max="16383" man="1"/>
    <brk id="366" max="16383" man="1"/>
    <brk id="438" max="16383" man="1"/>
    <brk id="510" max="16383" man="1"/>
    <brk id="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ISBook UG by prgm ft.pt gender</vt:lpstr>
      <vt:lpstr>'ISBook UG by prgm ft.pt gender'!Print_Area</vt:lpstr>
      <vt:lpstr>'ISBook UG by prgm ft.pt gender'!Print_Titles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Kaeleigh Schroeder</dc:creator>
  <cp:lastModifiedBy>Diane Olsen</cp:lastModifiedBy>
  <cp:lastPrinted>2015-12-23T16:27:47Z</cp:lastPrinted>
  <dcterms:created xsi:type="dcterms:W3CDTF">2014-02-11T14:58:14Z</dcterms:created>
  <dcterms:modified xsi:type="dcterms:W3CDTF">2015-12-23T16:27:58Z</dcterms:modified>
</cp:coreProperties>
</file>